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на розподіл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<sst xmlns="http://schemas.openxmlformats.org/spreadsheetml/2006/main" count="69" uniqueCount="66">
  <si>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№ п/п</t>
  </si>
  <si>
    <t>ПАТ "Вінницягаз"</t>
  </si>
  <si>
    <t>ПАТ "Волиньгаз"</t>
  </si>
  <si>
    <t>ПАТ "Гадячгаз"</t>
  </si>
  <si>
    <t>ПАТ "Дніпрогаз"</t>
  </si>
  <si>
    <t>ПАТ "Дніпропетровськгаз"</t>
  </si>
  <si>
    <t>ПАТ "Закарпатгаз"</t>
  </si>
  <si>
    <t>ПАТ "Івано-Франківськгаз"</t>
  </si>
  <si>
    <t>ПАТ "Київоблгаз"</t>
  </si>
  <si>
    <t>ВАТ "Кіровоградгаз"</t>
  </si>
  <si>
    <t>ПАТ "Коростишівгаз"</t>
  </si>
  <si>
    <t>ПАТ "Криворіжгаз"</t>
  </si>
  <si>
    <t>ПАТ "Кременчукгаз"</t>
  </si>
  <si>
    <t>ПАТ "Київгаз"</t>
  </si>
  <si>
    <t>ПАТ "Запоріжгаз"</t>
  </si>
  <si>
    <t>ПАТ "Лубнигаз "</t>
  </si>
  <si>
    <t>ПАТ "Львівгаз"</t>
  </si>
  <si>
    <t>ПАТ "Маріупольгаз "</t>
  </si>
  <si>
    <t>ВАТ "Мелітопольгаз"</t>
  </si>
  <si>
    <t>ПАТ "Миколаївгаз"</t>
  </si>
  <si>
    <t>ПАТ "Одесагаз"</t>
  </si>
  <si>
    <t>ПАТ "Луганськгаз"</t>
  </si>
  <si>
    <t>ПАТ "Житомиргаз"</t>
  </si>
  <si>
    <t>ПАТ "Донецькоблгаз"</t>
  </si>
  <si>
    <t>ПАТ "Полтавагаз"</t>
  </si>
  <si>
    <t>ПАТ "Рівнегаз"</t>
  </si>
  <si>
    <t>ПАТ "Сумигаз"</t>
  </si>
  <si>
    <t>ПАТ "Тернопільгаз"</t>
  </si>
  <si>
    <t>ПАТ "Тернопільміськгаз"</t>
  </si>
  <si>
    <t>ПАТ "Тисменицягаз"</t>
  </si>
  <si>
    <t>ПАТ "Уманьгаз "</t>
  </si>
  <si>
    <t>ПАТ "Харківгаз "</t>
  </si>
  <si>
    <t>ПАТ "Херсонгаз"</t>
  </si>
  <si>
    <t>ПАТ "Харківміськгаз"</t>
  </si>
  <si>
    <t>ПАТ" Хмельницькгаз"</t>
  </si>
  <si>
    <t>ВАТ "Черкасигаз"</t>
  </si>
  <si>
    <t>ПАТ "Чернівцігаз"</t>
  </si>
  <si>
    <t>ПАТ "Чернігівгаз"</t>
  </si>
  <si>
    <t>ПАТ "Шепетівкагаз"</t>
  </si>
  <si>
    <t>Тариф УМГ</t>
  </si>
  <si>
    <t>Різниця</t>
  </si>
  <si>
    <t>Тариф УМГ  на 01.04.2013</t>
  </si>
  <si>
    <t>тариф УМГ з1.07.2013</t>
  </si>
  <si>
    <t>% збільшення</t>
  </si>
  <si>
    <t>з 01.05.2012</t>
  </si>
  <si>
    <t xml:space="preserve"> з 1.04.2013</t>
  </si>
  <si>
    <t xml:space="preserve"> з 1.07.2013</t>
  </si>
  <si>
    <t xml:space="preserve"> з 1.08.2013</t>
  </si>
  <si>
    <t xml:space="preserve"> з 1.01.2014</t>
  </si>
  <si>
    <t xml:space="preserve"> з 1.05.2014</t>
  </si>
  <si>
    <t xml:space="preserve"> з 1.04.2015</t>
  </si>
  <si>
    <t>з 1.07.2015</t>
  </si>
  <si>
    <t>p 1.10.2015</t>
  </si>
  <si>
    <t>з 1.01.2016</t>
  </si>
  <si>
    <t>загальний</t>
  </si>
  <si>
    <t>відповідно до території ліцензованої діяльності газорозподільних підприємств</t>
  </si>
  <si>
    <t xml:space="preserve">ТАРИФИ на розподіл та транспортування природного газу </t>
  </si>
  <si>
    <t xml:space="preserve">Газорозподільні підприємства </t>
  </si>
  <si>
    <t>встановлені з 1 квітня 2016 р.</t>
  </si>
  <si>
    <t>тариф на розподіл природного газу (без ПДВ),     грн. за 1000 куб. м</t>
  </si>
  <si>
    <t>тариф на транспортування природного газу магістральними трубопроводами                (без ПДВ),                             грн. за 1000 куб. м</t>
  </si>
  <si>
    <t>ДП "новороздільське ДГХП "Сірка"</t>
  </si>
  <si>
    <t>ДП "Монтажник"</t>
  </si>
  <si>
    <t>ТОВ "Газовик"</t>
  </si>
  <si>
    <t>ТОВ "Газпостачсервіс"</t>
  </si>
  <si>
    <t>ДП "Кременецьке УПРГ"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</si>
</sst>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188" fontId="0" fillId="0" borderId="1" xfId="0" applyNumberFormat="1" applyFill="1" applyBorder="1" applyAlignment="1">
      <alignment/>
    </xf>
    <xf numFmtId="188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Fill="1" applyBorder="1" applyAlignment="1">
      <alignment/>
    </xf>
    <xf numFmtId="188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9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5.421875" style="0" customWidth="1"/>
    <col min="2" max="2" width="31.140625" style="0" customWidth="1"/>
    <col min="3" max="3" width="10.7109375" style="0" hidden="1" customWidth="1"/>
    <col min="4" max="4" width="10.28125" style="0" hidden="1" customWidth="1"/>
    <col min="5" max="5" width="12.57421875" style="0" hidden="1" customWidth="1"/>
    <col min="6" max="6" width="10.8515625" style="0" hidden="1" customWidth="1"/>
    <col min="7" max="7" width="8.421875" style="0" hidden="1" customWidth="1"/>
    <col min="8" max="8" width="0" style="0" hidden="1" customWidth="1"/>
    <col min="9" max="9" width="10.7109375" style="0" hidden="1" customWidth="1"/>
    <col min="10" max="10" width="0" style="0" hidden="1" customWidth="1"/>
    <col min="11" max="11" width="9.8515625" style="0" hidden="1" customWidth="1"/>
    <col min="12" max="12" width="10.8515625" style="0" hidden="1" customWidth="1"/>
    <col min="13" max="13" width="0" style="0" hidden="1" customWidth="1"/>
    <col min="14" max="14" width="10.28125" style="0" hidden="1" customWidth="1"/>
    <col min="15" max="16" width="0" style="0" hidden="1" customWidth="1"/>
    <col min="17" max="17" width="10.57421875" style="0" hidden="1" customWidth="1"/>
    <col min="18" max="18" width="0" style="0" hidden="1" customWidth="1"/>
    <col min="19" max="19" width="10.421875" style="0" hidden="1" customWidth="1"/>
    <col min="20" max="22" width="0" style="0" hidden="1" customWidth="1"/>
    <col min="23" max="23" width="10.421875" style="0" hidden="1" customWidth="1"/>
    <col min="24" max="24" width="0" style="0" hidden="1" customWidth="1"/>
    <col min="25" max="25" width="17.140625" style="0" customWidth="1"/>
    <col min="26" max="26" width="0" style="0" hidden="1" customWidth="1"/>
    <col min="27" max="27" width="21.00390625" style="0" customWidth="1"/>
  </cols>
  <sheetData>
    <row r="2" spans="1:27" ht="15.75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8" ht="23.25" customHeight="1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spans="1:28" ht="18.75" customHeight="1">
      <c r="A4" s="26"/>
      <c r="B4" s="29" t="s">
        <v>58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6"/>
    </row>
    <row r="5" spans="1:28" ht="18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7" ht="93" customHeight="1">
      <c r="A6" s="7" t="s">
        <v>0</v>
      </c>
      <c r="B6" s="6" t="s">
        <v>57</v>
      </c>
      <c r="C6" s="7" t="s">
        <v>39</v>
      </c>
      <c r="D6" s="7" t="s">
        <v>44</v>
      </c>
      <c r="E6" s="7" t="s">
        <v>41</v>
      </c>
      <c r="F6" s="7" t="s">
        <v>45</v>
      </c>
      <c r="G6" s="8" t="s">
        <v>40</v>
      </c>
      <c r="H6" s="1" t="s">
        <v>42</v>
      </c>
      <c r="I6" s="7" t="s">
        <v>46</v>
      </c>
      <c r="J6" s="1" t="s">
        <v>42</v>
      </c>
      <c r="K6" s="7" t="s">
        <v>47</v>
      </c>
      <c r="L6" s="7" t="s">
        <v>48</v>
      </c>
      <c r="N6" s="7" t="s">
        <v>49</v>
      </c>
      <c r="O6" s="7" t="s">
        <v>50</v>
      </c>
      <c r="P6" s="8" t="s">
        <v>43</v>
      </c>
      <c r="Q6" s="2" t="s">
        <v>51</v>
      </c>
      <c r="R6" s="8" t="s">
        <v>43</v>
      </c>
      <c r="S6" s="2" t="s">
        <v>52</v>
      </c>
      <c r="T6" s="8" t="s">
        <v>43</v>
      </c>
      <c r="U6" s="2"/>
      <c r="V6" s="2"/>
      <c r="W6" s="2" t="s">
        <v>53</v>
      </c>
      <c r="X6" s="2"/>
      <c r="Y6" s="1" t="s">
        <v>59</v>
      </c>
      <c r="Z6" s="27" t="s">
        <v>54</v>
      </c>
      <c r="AA6" s="1" t="s">
        <v>60</v>
      </c>
    </row>
    <row r="7" spans="1:27" ht="12.75">
      <c r="A7" s="2">
        <v>1</v>
      </c>
      <c r="B7" s="2" t="s">
        <v>1</v>
      </c>
      <c r="C7" s="9">
        <v>56.6</v>
      </c>
      <c r="D7" s="3">
        <f aca="true" t="shared" si="0" ref="D7:D18">305.6-C7</f>
        <v>249.00000000000003</v>
      </c>
      <c r="E7" s="9">
        <v>63.1</v>
      </c>
      <c r="F7" s="3">
        <f aca="true" t="shared" si="1" ref="F7:F44">305.6-E7</f>
        <v>242.50000000000003</v>
      </c>
      <c r="G7" s="3">
        <f>F7-D7</f>
        <v>-6.5</v>
      </c>
      <c r="H7" s="2">
        <v>54.8</v>
      </c>
      <c r="I7" s="2">
        <f aca="true" t="shared" si="2" ref="I7:I44">295.6-H7</f>
        <v>240.8</v>
      </c>
      <c r="J7" s="2">
        <v>43.1</v>
      </c>
      <c r="K7" s="2">
        <f aca="true" t="shared" si="3" ref="K7:K44">295.6-J7</f>
        <v>252.50000000000003</v>
      </c>
      <c r="L7" s="2">
        <v>238.5</v>
      </c>
      <c r="M7" s="16">
        <v>70.6</v>
      </c>
      <c r="N7" s="2">
        <f aca="true" t="shared" si="4" ref="N7:N44">355-M7</f>
        <v>284.4</v>
      </c>
      <c r="O7" s="14">
        <v>543</v>
      </c>
      <c r="P7" s="14">
        <f aca="true" t="shared" si="5" ref="P7:P44">O7/N7*100</f>
        <v>190.9282700421941</v>
      </c>
      <c r="Q7" s="13">
        <v>561</v>
      </c>
      <c r="R7" s="3">
        <f aca="true" t="shared" si="6" ref="R7:R44">Q7/O7*100</f>
        <v>103.31491712707181</v>
      </c>
      <c r="S7" s="2">
        <v>618.1</v>
      </c>
      <c r="T7" s="14">
        <f>S7/Q7*100</f>
        <v>110.1782531194296</v>
      </c>
      <c r="U7" s="2">
        <v>732.7</v>
      </c>
      <c r="V7" s="2">
        <v>30.4</v>
      </c>
      <c r="W7" s="2">
        <f>U7-V7</f>
        <v>702.3000000000001</v>
      </c>
      <c r="X7" s="3">
        <f>W7/S7*100</f>
        <v>113.62239119883515</v>
      </c>
      <c r="Y7" s="2">
        <v>713.2</v>
      </c>
      <c r="Z7" s="28">
        <v>732.7</v>
      </c>
      <c r="AA7" s="2">
        <f>Z7-Y7</f>
        <v>19.5</v>
      </c>
    </row>
    <row r="8" spans="1:27" ht="12.75">
      <c r="A8" s="2">
        <v>2</v>
      </c>
      <c r="B8" s="2" t="s">
        <v>2</v>
      </c>
      <c r="C8" s="9">
        <v>7.7</v>
      </c>
      <c r="D8" s="3">
        <f t="shared" si="0"/>
        <v>297.90000000000003</v>
      </c>
      <c r="E8" s="9">
        <v>11.6</v>
      </c>
      <c r="F8" s="3">
        <f t="shared" si="1"/>
        <v>294</v>
      </c>
      <c r="G8" s="3">
        <f>F8-D8</f>
        <v>-3.900000000000034</v>
      </c>
      <c r="H8" s="2">
        <v>3.7</v>
      </c>
      <c r="I8" s="2">
        <f t="shared" si="2"/>
        <v>291.90000000000003</v>
      </c>
      <c r="J8" s="2">
        <v>2.9</v>
      </c>
      <c r="K8" s="2">
        <f t="shared" si="3"/>
        <v>292.70000000000005</v>
      </c>
      <c r="L8" s="2">
        <v>275.8</v>
      </c>
      <c r="M8" s="16">
        <v>23.9</v>
      </c>
      <c r="N8" s="2">
        <f t="shared" si="4"/>
        <v>331.1</v>
      </c>
      <c r="O8" s="2">
        <v>602.5</v>
      </c>
      <c r="P8" s="14">
        <f t="shared" si="5"/>
        <v>181.96919359710054</v>
      </c>
      <c r="Q8" s="12">
        <v>630.5</v>
      </c>
      <c r="R8" s="3">
        <f t="shared" si="6"/>
        <v>104.64730290456433</v>
      </c>
      <c r="S8" s="2">
        <v>684.6</v>
      </c>
      <c r="T8" s="14">
        <f aca="true" t="shared" si="7" ref="T8:T44">S8/Q8*100</f>
        <v>108.58049167327519</v>
      </c>
      <c r="U8" s="2">
        <v>732.7</v>
      </c>
      <c r="V8" s="2">
        <v>13.7</v>
      </c>
      <c r="W8" s="14">
        <f aca="true" t="shared" si="8" ref="W8:W44">U8-V8</f>
        <v>719</v>
      </c>
      <c r="X8" s="3">
        <f aca="true" t="shared" si="9" ref="X8:X44">W8/S8*100</f>
        <v>105.02483201869705</v>
      </c>
      <c r="Y8" s="14">
        <v>728</v>
      </c>
      <c r="Z8" s="28">
        <v>732.7</v>
      </c>
      <c r="AA8" s="2">
        <f aca="true" t="shared" si="10" ref="AA8:AA44">Z8-Y8</f>
        <v>4.7000000000000455</v>
      </c>
    </row>
    <row r="9" spans="1:27" ht="12.75">
      <c r="A9" s="2">
        <v>3</v>
      </c>
      <c r="B9" s="19" t="s">
        <v>3</v>
      </c>
      <c r="C9" s="9">
        <v>24.7</v>
      </c>
      <c r="D9" s="5">
        <f t="shared" si="0"/>
        <v>280.90000000000003</v>
      </c>
      <c r="E9" s="10">
        <v>24.7</v>
      </c>
      <c r="F9" s="5">
        <f t="shared" si="1"/>
        <v>280.90000000000003</v>
      </c>
      <c r="G9" s="5">
        <f>F9-D9</f>
        <v>0</v>
      </c>
      <c r="H9" s="4">
        <v>16.5</v>
      </c>
      <c r="I9" s="4">
        <f t="shared" si="2"/>
        <v>279.1</v>
      </c>
      <c r="J9" s="4">
        <v>27.4</v>
      </c>
      <c r="K9" s="4">
        <f t="shared" si="3"/>
        <v>268.20000000000005</v>
      </c>
      <c r="L9" s="4">
        <v>259.4</v>
      </c>
      <c r="M9" s="15">
        <v>56</v>
      </c>
      <c r="N9" s="4">
        <f t="shared" si="4"/>
        <v>299</v>
      </c>
      <c r="O9" s="4">
        <v>446.9</v>
      </c>
      <c r="P9" s="17">
        <f t="shared" si="5"/>
        <v>149.4648829431438</v>
      </c>
      <c r="Q9" s="18">
        <v>481.2</v>
      </c>
      <c r="R9" s="5">
        <f t="shared" si="6"/>
        <v>107.67509509957485</v>
      </c>
      <c r="S9" s="4">
        <v>531.7</v>
      </c>
      <c r="T9" s="17">
        <f t="shared" si="7"/>
        <v>110.49459684123026</v>
      </c>
      <c r="U9" s="2">
        <v>732.7</v>
      </c>
      <c r="V9" s="2">
        <v>255.5</v>
      </c>
      <c r="W9" s="2">
        <f t="shared" si="8"/>
        <v>477.20000000000005</v>
      </c>
      <c r="X9" s="3">
        <f t="shared" si="9"/>
        <v>89.74985894301298</v>
      </c>
      <c r="Y9" s="2">
        <v>580.1</v>
      </c>
      <c r="Z9" s="28">
        <v>732.7</v>
      </c>
      <c r="AA9" s="2">
        <f t="shared" si="10"/>
        <v>152.60000000000002</v>
      </c>
    </row>
    <row r="10" spans="1:27" ht="12.75">
      <c r="A10" s="2">
        <v>4</v>
      </c>
      <c r="B10" s="2" t="s">
        <v>4</v>
      </c>
      <c r="C10" s="9">
        <v>159.4</v>
      </c>
      <c r="D10" s="3">
        <f t="shared" si="0"/>
        <v>146.20000000000002</v>
      </c>
      <c r="E10" s="9">
        <v>159.9</v>
      </c>
      <c r="F10" s="3">
        <f t="shared" si="1"/>
        <v>145.70000000000002</v>
      </c>
      <c r="G10" s="3">
        <f>F10-D10</f>
        <v>-0.5</v>
      </c>
      <c r="H10" s="2">
        <v>135.4</v>
      </c>
      <c r="I10" s="2">
        <f t="shared" si="2"/>
        <v>160.20000000000002</v>
      </c>
      <c r="J10" s="2">
        <v>141.1</v>
      </c>
      <c r="K10" s="2">
        <f t="shared" si="3"/>
        <v>154.50000000000003</v>
      </c>
      <c r="L10" s="2">
        <v>152</v>
      </c>
      <c r="M10" s="16">
        <v>187</v>
      </c>
      <c r="N10" s="2">
        <f t="shared" si="4"/>
        <v>168</v>
      </c>
      <c r="O10" s="14">
        <v>260</v>
      </c>
      <c r="P10" s="14">
        <f t="shared" si="5"/>
        <v>154.76190476190476</v>
      </c>
      <c r="Q10" s="12">
        <v>382.5</v>
      </c>
      <c r="R10" s="3">
        <f t="shared" si="6"/>
        <v>147.1153846153846</v>
      </c>
      <c r="S10" s="2">
        <v>522.6</v>
      </c>
      <c r="T10" s="14">
        <f t="shared" si="7"/>
        <v>136.62745098039218</v>
      </c>
      <c r="U10" s="2">
        <v>732.7</v>
      </c>
      <c r="V10" s="2">
        <v>265.6</v>
      </c>
      <c r="W10" s="2">
        <f t="shared" si="8"/>
        <v>467.1</v>
      </c>
      <c r="X10" s="3">
        <f t="shared" si="9"/>
        <v>89.38002296211252</v>
      </c>
      <c r="Y10" s="2">
        <v>533.5</v>
      </c>
      <c r="Z10" s="28">
        <v>732.7</v>
      </c>
      <c r="AA10" s="2">
        <f t="shared" si="10"/>
        <v>199.20000000000005</v>
      </c>
    </row>
    <row r="11" spans="1:27" ht="12.75">
      <c r="A11" s="2">
        <v>5</v>
      </c>
      <c r="B11" s="2" t="s">
        <v>5</v>
      </c>
      <c r="C11" s="9">
        <v>79.8</v>
      </c>
      <c r="D11" s="3">
        <f t="shared" si="0"/>
        <v>225.8</v>
      </c>
      <c r="E11" s="9">
        <v>79.8</v>
      </c>
      <c r="F11" s="3">
        <f t="shared" si="1"/>
        <v>225.8</v>
      </c>
      <c r="G11" s="3"/>
      <c r="H11" s="2">
        <v>68.7</v>
      </c>
      <c r="I11" s="2">
        <f t="shared" si="2"/>
        <v>226.90000000000003</v>
      </c>
      <c r="J11" s="2">
        <v>59.8</v>
      </c>
      <c r="K11" s="2">
        <f t="shared" si="3"/>
        <v>235.8</v>
      </c>
      <c r="L11" s="2">
        <v>224.9</v>
      </c>
      <c r="M11" s="16">
        <v>90.4</v>
      </c>
      <c r="N11" s="2">
        <f t="shared" si="4"/>
        <v>264.6</v>
      </c>
      <c r="O11" s="2">
        <v>437.4</v>
      </c>
      <c r="P11" s="14">
        <f t="shared" si="5"/>
        <v>165.30612244897958</v>
      </c>
      <c r="Q11" s="12">
        <v>454</v>
      </c>
      <c r="R11" s="3">
        <f t="shared" si="6"/>
        <v>103.79515317786922</v>
      </c>
      <c r="S11" s="2">
        <v>552.4</v>
      </c>
      <c r="T11" s="14">
        <f t="shared" si="7"/>
        <v>121.67400881057269</v>
      </c>
      <c r="U11" s="2">
        <v>732.7</v>
      </c>
      <c r="V11" s="2">
        <v>144.8</v>
      </c>
      <c r="W11" s="2">
        <f t="shared" si="8"/>
        <v>587.9000000000001</v>
      </c>
      <c r="X11" s="3">
        <f t="shared" si="9"/>
        <v>106.42650253439538</v>
      </c>
      <c r="Y11" s="2">
        <v>591.3</v>
      </c>
      <c r="Z11" s="28">
        <v>732.7</v>
      </c>
      <c r="AA11" s="2">
        <f t="shared" si="10"/>
        <v>141.4000000000001</v>
      </c>
    </row>
    <row r="12" spans="1:27" ht="12.75">
      <c r="A12" s="2">
        <v>6</v>
      </c>
      <c r="B12" s="2" t="s">
        <v>23</v>
      </c>
      <c r="C12" s="9">
        <v>112</v>
      </c>
      <c r="D12" s="3">
        <f t="shared" si="0"/>
        <v>193.60000000000002</v>
      </c>
      <c r="E12" s="9">
        <v>102.5</v>
      </c>
      <c r="F12" s="3">
        <f t="shared" si="1"/>
        <v>203.10000000000002</v>
      </c>
      <c r="G12" s="3">
        <f>F12-D12</f>
        <v>9.5</v>
      </c>
      <c r="H12" s="2">
        <v>78.1</v>
      </c>
      <c r="I12" s="2">
        <f t="shared" si="2"/>
        <v>217.50000000000003</v>
      </c>
      <c r="J12" s="2">
        <v>75</v>
      </c>
      <c r="K12" s="2">
        <f t="shared" si="3"/>
        <v>220.60000000000002</v>
      </c>
      <c r="L12" s="2">
        <v>220.2</v>
      </c>
      <c r="M12" s="16">
        <v>100.3</v>
      </c>
      <c r="N12" s="2">
        <f t="shared" si="4"/>
        <v>254.7</v>
      </c>
      <c r="O12" s="2">
        <v>254.7</v>
      </c>
      <c r="P12" s="14">
        <f t="shared" si="5"/>
        <v>100</v>
      </c>
      <c r="Q12" s="2"/>
      <c r="R12" s="3">
        <f t="shared" si="6"/>
        <v>0</v>
      </c>
      <c r="S12" s="2">
        <v>254.7</v>
      </c>
      <c r="T12" s="14"/>
      <c r="U12" s="2">
        <v>732.7</v>
      </c>
      <c r="V12" s="2">
        <v>379.9</v>
      </c>
      <c r="W12" s="2">
        <f t="shared" si="8"/>
        <v>352.80000000000007</v>
      </c>
      <c r="X12" s="3">
        <f t="shared" si="9"/>
        <v>138.5159010600707</v>
      </c>
      <c r="Y12" s="2">
        <v>395.8</v>
      </c>
      <c r="Z12" s="28">
        <v>732.7</v>
      </c>
      <c r="AA12" s="2">
        <f t="shared" si="10"/>
        <v>336.90000000000003</v>
      </c>
    </row>
    <row r="13" spans="1:27" ht="12.75">
      <c r="A13" s="2">
        <v>7</v>
      </c>
      <c r="B13" s="2" t="s">
        <v>22</v>
      </c>
      <c r="C13" s="9">
        <v>48.2</v>
      </c>
      <c r="D13" s="3">
        <f t="shared" si="0"/>
        <v>257.40000000000003</v>
      </c>
      <c r="E13" s="9">
        <v>55.9</v>
      </c>
      <c r="F13" s="3">
        <f t="shared" si="1"/>
        <v>249.70000000000002</v>
      </c>
      <c r="G13" s="3">
        <f>F13-D13</f>
        <v>-7.700000000000017</v>
      </c>
      <c r="H13" s="2">
        <v>47</v>
      </c>
      <c r="I13" s="2">
        <f t="shared" si="2"/>
        <v>248.60000000000002</v>
      </c>
      <c r="J13" s="2">
        <v>50.1</v>
      </c>
      <c r="K13" s="2">
        <f t="shared" si="3"/>
        <v>245.50000000000003</v>
      </c>
      <c r="L13" s="2">
        <v>233.4</v>
      </c>
      <c r="M13" s="16">
        <v>90.2</v>
      </c>
      <c r="N13" s="2">
        <f t="shared" si="4"/>
        <v>264.8</v>
      </c>
      <c r="O13" s="2">
        <v>447.4</v>
      </c>
      <c r="P13" s="14">
        <f t="shared" si="5"/>
        <v>168.95770392749242</v>
      </c>
      <c r="Q13" s="12">
        <v>553.4</v>
      </c>
      <c r="R13" s="3">
        <f t="shared" si="6"/>
        <v>123.69244523915958</v>
      </c>
      <c r="S13" s="2">
        <v>638.8</v>
      </c>
      <c r="T13" s="14">
        <f t="shared" si="7"/>
        <v>115.43187567762921</v>
      </c>
      <c r="U13" s="2">
        <v>732.7</v>
      </c>
      <c r="V13" s="2">
        <v>105.4</v>
      </c>
      <c r="W13" s="2">
        <f t="shared" si="8"/>
        <v>627.3000000000001</v>
      </c>
      <c r="X13" s="3">
        <f t="shared" si="9"/>
        <v>98.19974953036946</v>
      </c>
      <c r="Y13" s="2">
        <v>689.4</v>
      </c>
      <c r="Z13" s="28">
        <v>732.7</v>
      </c>
      <c r="AA13" s="2">
        <f t="shared" si="10"/>
        <v>43.30000000000007</v>
      </c>
    </row>
    <row r="14" spans="1:27" ht="12.75">
      <c r="A14" s="2">
        <v>8</v>
      </c>
      <c r="B14" s="2" t="s">
        <v>6</v>
      </c>
      <c r="C14" s="9">
        <v>12.1</v>
      </c>
      <c r="D14" s="3">
        <f t="shared" si="0"/>
        <v>293.5</v>
      </c>
      <c r="E14" s="9">
        <v>10.9</v>
      </c>
      <c r="F14" s="3">
        <f t="shared" si="1"/>
        <v>294.70000000000005</v>
      </c>
      <c r="G14" s="3">
        <f>F14-D14</f>
        <v>1.2000000000000455</v>
      </c>
      <c r="H14" s="2">
        <v>3.6</v>
      </c>
      <c r="I14" s="2">
        <f t="shared" si="2"/>
        <v>292</v>
      </c>
      <c r="J14" s="2">
        <v>3.9</v>
      </c>
      <c r="K14" s="2">
        <f t="shared" si="3"/>
        <v>291.70000000000005</v>
      </c>
      <c r="L14" s="2">
        <v>269.5</v>
      </c>
      <c r="M14" s="16">
        <v>22.8</v>
      </c>
      <c r="N14" s="2">
        <f t="shared" si="4"/>
        <v>332.2</v>
      </c>
      <c r="O14" s="2">
        <v>637.6</v>
      </c>
      <c r="P14" s="14">
        <f t="shared" si="5"/>
        <v>191.93257074051778</v>
      </c>
      <c r="Q14" s="12">
        <v>611</v>
      </c>
      <c r="R14" s="3">
        <f t="shared" si="6"/>
        <v>95.82810539523211</v>
      </c>
      <c r="S14" s="2">
        <v>684.6</v>
      </c>
      <c r="T14" s="14">
        <f t="shared" si="7"/>
        <v>112.04582651391162</v>
      </c>
      <c r="U14" s="2">
        <v>732.7</v>
      </c>
      <c r="V14" s="2">
        <v>9.8</v>
      </c>
      <c r="W14" s="2">
        <f t="shared" si="8"/>
        <v>722.9000000000001</v>
      </c>
      <c r="X14" s="3">
        <f t="shared" si="9"/>
        <v>105.59450774174701</v>
      </c>
      <c r="Y14" s="2">
        <v>726.6</v>
      </c>
      <c r="Z14" s="28">
        <v>732.7</v>
      </c>
      <c r="AA14" s="2">
        <f t="shared" si="10"/>
        <v>6.100000000000023</v>
      </c>
    </row>
    <row r="15" spans="1:27" ht="12.75">
      <c r="A15" s="2">
        <v>9</v>
      </c>
      <c r="B15" s="2" t="s">
        <v>14</v>
      </c>
      <c r="C15" s="9">
        <v>157.3</v>
      </c>
      <c r="D15" s="3">
        <f t="shared" si="0"/>
        <v>148.3</v>
      </c>
      <c r="E15" s="9">
        <v>141.6</v>
      </c>
      <c r="F15" s="3">
        <f t="shared" si="1"/>
        <v>164.00000000000003</v>
      </c>
      <c r="G15" s="3">
        <f>F15-D15</f>
        <v>15.700000000000017</v>
      </c>
      <c r="H15" s="2">
        <v>113.2</v>
      </c>
      <c r="I15" s="2">
        <f t="shared" si="2"/>
        <v>182.40000000000003</v>
      </c>
      <c r="J15" s="2">
        <v>118.5</v>
      </c>
      <c r="K15" s="2">
        <f t="shared" si="3"/>
        <v>177.10000000000002</v>
      </c>
      <c r="L15" s="2">
        <v>171.3</v>
      </c>
      <c r="M15" s="16">
        <v>150</v>
      </c>
      <c r="N15" s="2">
        <f t="shared" si="4"/>
        <v>205</v>
      </c>
      <c r="O15" s="2">
        <v>315.5</v>
      </c>
      <c r="P15" s="14">
        <f t="shared" si="5"/>
        <v>153.90243902439025</v>
      </c>
      <c r="Q15" s="12">
        <v>331.6</v>
      </c>
      <c r="R15" s="3">
        <f t="shared" si="6"/>
        <v>105.10301109350237</v>
      </c>
      <c r="S15" s="2">
        <v>430.1</v>
      </c>
      <c r="T15" s="14">
        <f t="shared" si="7"/>
        <v>129.70446320868515</v>
      </c>
      <c r="U15" s="2">
        <v>732.7</v>
      </c>
      <c r="V15" s="2">
        <v>332</v>
      </c>
      <c r="W15" s="2">
        <f t="shared" si="8"/>
        <v>400.70000000000005</v>
      </c>
      <c r="X15" s="3">
        <f t="shared" si="9"/>
        <v>93.1643803766566</v>
      </c>
      <c r="Y15" s="2">
        <v>421.2</v>
      </c>
      <c r="Z15" s="28">
        <v>732.7</v>
      </c>
      <c r="AA15" s="2">
        <f t="shared" si="10"/>
        <v>311.50000000000006</v>
      </c>
    </row>
    <row r="16" spans="1:27" ht="12.75">
      <c r="A16" s="2">
        <v>10</v>
      </c>
      <c r="B16" s="2" t="s">
        <v>7</v>
      </c>
      <c r="C16" s="9">
        <v>5.1</v>
      </c>
      <c r="D16" s="3">
        <f t="shared" si="0"/>
        <v>300.5</v>
      </c>
      <c r="E16" s="9">
        <v>3.7</v>
      </c>
      <c r="F16" s="3">
        <f t="shared" si="1"/>
        <v>301.90000000000003</v>
      </c>
      <c r="G16" s="3"/>
      <c r="H16" s="2">
        <v>1</v>
      </c>
      <c r="I16" s="2">
        <f t="shared" si="2"/>
        <v>294.6</v>
      </c>
      <c r="J16" s="2">
        <v>2.8</v>
      </c>
      <c r="K16" s="2">
        <f t="shared" si="3"/>
        <v>292.8</v>
      </c>
      <c r="L16" s="2">
        <v>284.9</v>
      </c>
      <c r="M16" s="16">
        <v>4.3</v>
      </c>
      <c r="N16" s="2">
        <f t="shared" si="4"/>
        <v>350.7</v>
      </c>
      <c r="O16" s="2">
        <v>638.6</v>
      </c>
      <c r="P16" s="14">
        <f t="shared" si="5"/>
        <v>182.09295694325635</v>
      </c>
      <c r="Q16" s="12">
        <v>625.8</v>
      </c>
      <c r="R16" s="3">
        <f t="shared" si="6"/>
        <v>97.99561540870654</v>
      </c>
      <c r="S16" s="2">
        <v>684.6</v>
      </c>
      <c r="T16" s="14">
        <f t="shared" si="7"/>
        <v>109.39597315436242</v>
      </c>
      <c r="U16" s="2">
        <v>732.7</v>
      </c>
      <c r="V16" s="2">
        <v>13.3</v>
      </c>
      <c r="W16" s="2">
        <f t="shared" si="8"/>
        <v>719.4000000000001</v>
      </c>
      <c r="X16" s="3">
        <f t="shared" si="9"/>
        <v>105.08326029798422</v>
      </c>
      <c r="Y16" s="2">
        <v>726.7</v>
      </c>
      <c r="Z16" s="28">
        <v>732.7</v>
      </c>
      <c r="AA16" s="14">
        <f t="shared" si="10"/>
        <v>6</v>
      </c>
    </row>
    <row r="17" spans="1:27" ht="12.75">
      <c r="A17" s="2">
        <v>11</v>
      </c>
      <c r="B17" s="2" t="s">
        <v>13</v>
      </c>
      <c r="C17" s="9">
        <v>235.4</v>
      </c>
      <c r="D17" s="3">
        <f t="shared" si="0"/>
        <v>70.20000000000002</v>
      </c>
      <c r="E17" s="9">
        <v>236.3</v>
      </c>
      <c r="F17" s="3">
        <f t="shared" si="1"/>
        <v>69.30000000000001</v>
      </c>
      <c r="G17" s="3"/>
      <c r="H17" s="2">
        <v>226.4</v>
      </c>
      <c r="I17" s="2">
        <f t="shared" si="2"/>
        <v>69.20000000000002</v>
      </c>
      <c r="J17" s="2">
        <v>225.9</v>
      </c>
      <c r="K17" s="2">
        <f t="shared" si="3"/>
        <v>69.70000000000002</v>
      </c>
      <c r="L17" s="2">
        <v>69.5</v>
      </c>
      <c r="M17" s="16">
        <v>277.5</v>
      </c>
      <c r="N17" s="2">
        <f t="shared" si="4"/>
        <v>77.5</v>
      </c>
      <c r="O17" s="2">
        <v>118.2</v>
      </c>
      <c r="P17" s="14">
        <f t="shared" si="5"/>
        <v>152.51612903225805</v>
      </c>
      <c r="Q17" s="12">
        <v>153</v>
      </c>
      <c r="R17" s="3">
        <f t="shared" si="6"/>
        <v>129.44162436548223</v>
      </c>
      <c r="S17" s="2">
        <v>292</v>
      </c>
      <c r="T17" s="14">
        <f t="shared" si="7"/>
        <v>190.84967320261438</v>
      </c>
      <c r="U17" s="2">
        <v>732.7</v>
      </c>
      <c r="V17" s="2">
        <v>564.8</v>
      </c>
      <c r="W17" s="2">
        <f t="shared" si="8"/>
        <v>167.9000000000001</v>
      </c>
      <c r="X17" s="3">
        <f t="shared" si="9"/>
        <v>57.50000000000003</v>
      </c>
      <c r="Y17" s="2">
        <v>169.3</v>
      </c>
      <c r="Z17" s="28">
        <v>732.7</v>
      </c>
      <c r="AA17" s="2">
        <f t="shared" si="10"/>
        <v>563.4000000000001</v>
      </c>
    </row>
    <row r="18" spans="1:27" ht="12.75">
      <c r="A18" s="2">
        <v>12</v>
      </c>
      <c r="B18" s="2" t="s">
        <v>8</v>
      </c>
      <c r="C18" s="9">
        <v>80.1</v>
      </c>
      <c r="D18" s="3">
        <f t="shared" si="0"/>
        <v>225.50000000000003</v>
      </c>
      <c r="E18" s="9">
        <v>91.6</v>
      </c>
      <c r="F18" s="3">
        <f t="shared" si="1"/>
        <v>214.00000000000003</v>
      </c>
      <c r="G18" s="3">
        <f>F18-D18</f>
        <v>-11.5</v>
      </c>
      <c r="H18" s="2">
        <v>82.8</v>
      </c>
      <c r="I18" s="2">
        <f t="shared" si="2"/>
        <v>212.8</v>
      </c>
      <c r="J18" s="2">
        <v>86</v>
      </c>
      <c r="K18" s="2">
        <f t="shared" si="3"/>
        <v>209.60000000000002</v>
      </c>
      <c r="L18" s="2">
        <v>197.3</v>
      </c>
      <c r="M18" s="16">
        <v>116.7</v>
      </c>
      <c r="N18" s="2">
        <f t="shared" si="4"/>
        <v>238.3</v>
      </c>
      <c r="O18" s="2">
        <v>376.9</v>
      </c>
      <c r="P18" s="14">
        <f t="shared" si="5"/>
        <v>158.1619806966009</v>
      </c>
      <c r="Q18" s="12">
        <v>388.2</v>
      </c>
      <c r="R18" s="3">
        <f t="shared" si="6"/>
        <v>102.99814274343329</v>
      </c>
      <c r="S18" s="2">
        <v>420.8</v>
      </c>
      <c r="T18" s="14">
        <f t="shared" si="7"/>
        <v>108.397733127254</v>
      </c>
      <c r="U18" s="2">
        <v>732.7</v>
      </c>
      <c r="V18" s="2">
        <v>197.5</v>
      </c>
      <c r="W18" s="2">
        <f t="shared" si="8"/>
        <v>535.2</v>
      </c>
      <c r="X18" s="3">
        <f t="shared" si="9"/>
        <v>127.18631178707224</v>
      </c>
      <c r="Y18" s="14">
        <v>567</v>
      </c>
      <c r="Z18" s="28">
        <v>732.7</v>
      </c>
      <c r="AA18" s="2">
        <f t="shared" si="10"/>
        <v>165.70000000000005</v>
      </c>
    </row>
    <row r="19" spans="1:27" ht="12.75">
      <c r="A19" s="2">
        <v>13</v>
      </c>
      <c r="B19" s="2" t="s">
        <v>9</v>
      </c>
      <c r="C19" s="9">
        <v>54</v>
      </c>
      <c r="D19" s="3">
        <f>306.5-54</f>
        <v>252.5</v>
      </c>
      <c r="E19" s="9">
        <v>54</v>
      </c>
      <c r="F19" s="3">
        <f t="shared" si="1"/>
        <v>251.60000000000002</v>
      </c>
      <c r="G19" s="3">
        <f>F19-D19</f>
        <v>-0.8999999999999773</v>
      </c>
      <c r="H19" s="2">
        <v>39.2</v>
      </c>
      <c r="I19" s="2">
        <f t="shared" si="2"/>
        <v>256.40000000000003</v>
      </c>
      <c r="J19" s="2">
        <v>43.9</v>
      </c>
      <c r="K19" s="2">
        <f t="shared" si="3"/>
        <v>251.70000000000002</v>
      </c>
      <c r="L19" s="2">
        <v>240.8</v>
      </c>
      <c r="M19" s="16">
        <v>62.9</v>
      </c>
      <c r="N19" s="2">
        <f t="shared" si="4"/>
        <v>292.1</v>
      </c>
      <c r="O19" s="2">
        <v>441.3</v>
      </c>
      <c r="P19" s="14">
        <f t="shared" si="5"/>
        <v>151.07839780896953</v>
      </c>
      <c r="Q19" s="12">
        <v>461.8</v>
      </c>
      <c r="R19" s="3">
        <f t="shared" si="6"/>
        <v>104.64536596419669</v>
      </c>
      <c r="S19" s="2">
        <v>521.2</v>
      </c>
      <c r="T19" s="14">
        <f t="shared" si="7"/>
        <v>112.86271113035946</v>
      </c>
      <c r="U19" s="2">
        <v>732.7</v>
      </c>
      <c r="V19" s="2">
        <v>174.9</v>
      </c>
      <c r="W19" s="2">
        <f t="shared" si="8"/>
        <v>557.8000000000001</v>
      </c>
      <c r="X19" s="3">
        <f t="shared" si="9"/>
        <v>107.0222563315426</v>
      </c>
      <c r="Y19" s="2">
        <v>592.3</v>
      </c>
      <c r="Z19" s="28">
        <v>732.7</v>
      </c>
      <c r="AA19" s="2">
        <f t="shared" si="10"/>
        <v>140.4000000000001</v>
      </c>
    </row>
    <row r="20" spans="1:27" ht="12.75">
      <c r="A20" s="2">
        <v>14</v>
      </c>
      <c r="B20" s="2" t="s">
        <v>10</v>
      </c>
      <c r="C20" s="9">
        <v>80.8</v>
      </c>
      <c r="D20" s="3">
        <f aca="true" t="shared" si="11" ref="D20:D44">305.6-C20</f>
        <v>224.8</v>
      </c>
      <c r="E20" s="9">
        <v>85.9</v>
      </c>
      <c r="F20" s="3">
        <f t="shared" si="1"/>
        <v>219.70000000000002</v>
      </c>
      <c r="G20" s="3">
        <f>F20-D20</f>
        <v>-5.099999999999994</v>
      </c>
      <c r="H20" s="2">
        <v>78.8</v>
      </c>
      <c r="I20" s="2">
        <f t="shared" si="2"/>
        <v>216.8</v>
      </c>
      <c r="J20" s="2">
        <v>84.1</v>
      </c>
      <c r="K20" s="2">
        <f t="shared" si="3"/>
        <v>211.50000000000003</v>
      </c>
      <c r="L20" s="2">
        <v>197.2</v>
      </c>
      <c r="M20" s="16">
        <v>170.5</v>
      </c>
      <c r="N20" s="2">
        <f t="shared" si="4"/>
        <v>184.5</v>
      </c>
      <c r="O20" s="2">
        <v>211.4</v>
      </c>
      <c r="P20" s="14">
        <f t="shared" si="5"/>
        <v>114.579945799458</v>
      </c>
      <c r="Q20" s="12">
        <v>271.1</v>
      </c>
      <c r="R20" s="3">
        <f t="shared" si="6"/>
        <v>128.240302743614</v>
      </c>
      <c r="S20" s="2">
        <v>272.4</v>
      </c>
      <c r="T20" s="14">
        <f t="shared" si="7"/>
        <v>100.479527849502</v>
      </c>
      <c r="U20" s="2">
        <v>732.7</v>
      </c>
      <c r="V20" s="2">
        <v>424.6</v>
      </c>
      <c r="W20" s="2">
        <f t="shared" si="8"/>
        <v>308.1</v>
      </c>
      <c r="X20" s="3">
        <f t="shared" si="9"/>
        <v>113.10572687224672</v>
      </c>
      <c r="Y20" s="2">
        <v>327.5</v>
      </c>
      <c r="Z20" s="28">
        <v>732.7</v>
      </c>
      <c r="AA20" s="2">
        <f t="shared" si="10"/>
        <v>405.20000000000005</v>
      </c>
    </row>
    <row r="21" spans="1:27" ht="12.75">
      <c r="A21" s="2">
        <v>15</v>
      </c>
      <c r="B21" s="2" t="s">
        <v>12</v>
      </c>
      <c r="C21" s="9">
        <v>228.6</v>
      </c>
      <c r="D21" s="5">
        <f t="shared" si="11"/>
        <v>77.00000000000003</v>
      </c>
      <c r="E21" s="10">
        <v>227.7</v>
      </c>
      <c r="F21" s="5">
        <f t="shared" si="1"/>
        <v>77.90000000000003</v>
      </c>
      <c r="G21" s="5">
        <f>F21-D21</f>
        <v>0.9000000000000057</v>
      </c>
      <c r="H21" s="4">
        <v>217.7</v>
      </c>
      <c r="I21" s="4">
        <f t="shared" si="2"/>
        <v>77.90000000000003</v>
      </c>
      <c r="J21" s="4">
        <v>218.2</v>
      </c>
      <c r="K21" s="4">
        <f t="shared" si="3"/>
        <v>77.40000000000003</v>
      </c>
      <c r="L21" s="4">
        <v>77.4</v>
      </c>
      <c r="M21" s="15">
        <v>267.7</v>
      </c>
      <c r="N21" s="4">
        <f t="shared" si="4"/>
        <v>87.30000000000001</v>
      </c>
      <c r="O21" s="2">
        <v>132.4</v>
      </c>
      <c r="P21" s="14">
        <f t="shared" si="5"/>
        <v>151.66093928980527</v>
      </c>
      <c r="Q21" s="12">
        <v>179.7</v>
      </c>
      <c r="R21" s="3">
        <f t="shared" si="6"/>
        <v>135.7250755287009</v>
      </c>
      <c r="S21" s="2">
        <v>251.1</v>
      </c>
      <c r="T21" s="14">
        <f t="shared" si="7"/>
        <v>139.7328881469115</v>
      </c>
      <c r="U21" s="2">
        <v>732.7</v>
      </c>
      <c r="V21" s="2">
        <v>513.9</v>
      </c>
      <c r="W21" s="2">
        <f t="shared" si="8"/>
        <v>218.80000000000007</v>
      </c>
      <c r="X21" s="3">
        <f t="shared" si="9"/>
        <v>87.13659896455597</v>
      </c>
      <c r="Y21" s="2">
        <v>205.1</v>
      </c>
      <c r="Z21" s="28">
        <v>732.7</v>
      </c>
      <c r="AA21" s="2">
        <f t="shared" si="10"/>
        <v>527.6</v>
      </c>
    </row>
    <row r="22" spans="1:27" ht="12.75">
      <c r="A22" s="2">
        <v>16</v>
      </c>
      <c r="B22" s="2" t="s">
        <v>11</v>
      </c>
      <c r="C22" s="9">
        <v>205.9</v>
      </c>
      <c r="D22" s="3">
        <f t="shared" si="11"/>
        <v>99.70000000000002</v>
      </c>
      <c r="E22" s="9">
        <v>208.6</v>
      </c>
      <c r="F22" s="3">
        <f t="shared" si="1"/>
        <v>97.00000000000003</v>
      </c>
      <c r="G22" s="3">
        <f>F22-D22</f>
        <v>-2.6999999999999886</v>
      </c>
      <c r="H22" s="2">
        <v>199.5</v>
      </c>
      <c r="I22" s="2">
        <f t="shared" si="2"/>
        <v>96.10000000000002</v>
      </c>
      <c r="J22" s="2">
        <v>200.2</v>
      </c>
      <c r="K22" s="2">
        <f t="shared" si="3"/>
        <v>95.40000000000003</v>
      </c>
      <c r="L22" s="2">
        <v>92</v>
      </c>
      <c r="M22" s="16">
        <v>251</v>
      </c>
      <c r="N22" s="2">
        <f t="shared" si="4"/>
        <v>104</v>
      </c>
      <c r="O22" s="2">
        <v>195.2</v>
      </c>
      <c r="P22" s="14">
        <f t="shared" si="5"/>
        <v>187.69230769230768</v>
      </c>
      <c r="Q22" s="12">
        <v>237.8</v>
      </c>
      <c r="R22" s="3">
        <f t="shared" si="6"/>
        <v>121.82377049180329</v>
      </c>
      <c r="S22" s="2">
        <v>284.8</v>
      </c>
      <c r="T22" s="14">
        <f t="shared" si="7"/>
        <v>119.76450798990747</v>
      </c>
      <c r="U22" s="2">
        <v>732.7</v>
      </c>
      <c r="V22" s="2">
        <v>454.4</v>
      </c>
      <c r="W22" s="2">
        <f t="shared" si="8"/>
        <v>278.30000000000007</v>
      </c>
      <c r="X22" s="3">
        <f t="shared" si="9"/>
        <v>97.7176966292135</v>
      </c>
      <c r="Y22" s="2">
        <v>292.4</v>
      </c>
      <c r="Z22" s="28">
        <v>732.7</v>
      </c>
      <c r="AA22" s="2">
        <f t="shared" si="10"/>
        <v>440.30000000000007</v>
      </c>
    </row>
    <row r="23" spans="1:27" ht="12.75">
      <c r="A23" s="19">
        <v>17</v>
      </c>
      <c r="B23" s="19" t="s">
        <v>15</v>
      </c>
      <c r="C23" s="20">
        <v>6.2</v>
      </c>
      <c r="D23" s="21">
        <f t="shared" si="11"/>
        <v>299.40000000000003</v>
      </c>
      <c r="E23" s="20">
        <v>13.9</v>
      </c>
      <c r="F23" s="21">
        <f t="shared" si="1"/>
        <v>291.70000000000005</v>
      </c>
      <c r="G23" s="21"/>
      <c r="H23" s="19">
        <v>5.5</v>
      </c>
      <c r="I23" s="19">
        <f t="shared" si="2"/>
        <v>290.1</v>
      </c>
      <c r="J23" s="19">
        <v>5.4</v>
      </c>
      <c r="K23" s="19">
        <f t="shared" si="3"/>
        <v>290.20000000000005</v>
      </c>
      <c r="L23" s="19">
        <v>281.9</v>
      </c>
      <c r="M23" s="22">
        <v>12.4</v>
      </c>
      <c r="N23" s="19">
        <f t="shared" si="4"/>
        <v>342.6</v>
      </c>
      <c r="O23" s="19">
        <v>561.2</v>
      </c>
      <c r="P23" s="23">
        <f t="shared" si="5"/>
        <v>163.80618797431407</v>
      </c>
      <c r="Q23" s="24">
        <v>585.6</v>
      </c>
      <c r="R23" s="21">
        <f t="shared" si="6"/>
        <v>104.34782608695652</v>
      </c>
      <c r="S23" s="19">
        <v>684.6</v>
      </c>
      <c r="T23" s="23">
        <f t="shared" si="7"/>
        <v>116.90573770491804</v>
      </c>
      <c r="U23" s="19">
        <v>732.7</v>
      </c>
      <c r="V23" s="19">
        <v>126.2</v>
      </c>
      <c r="W23" s="19">
        <f t="shared" si="8"/>
        <v>606.5</v>
      </c>
      <c r="X23" s="21">
        <f t="shared" si="9"/>
        <v>88.59187846917908</v>
      </c>
      <c r="Y23" s="19">
        <v>731.1</v>
      </c>
      <c r="Z23" s="28">
        <v>732.7</v>
      </c>
      <c r="AA23" s="2">
        <f t="shared" si="10"/>
        <v>1.6000000000000227</v>
      </c>
    </row>
    <row r="24" spans="1:27" ht="12.75">
      <c r="A24" s="2">
        <v>18</v>
      </c>
      <c r="B24" s="2" t="s">
        <v>21</v>
      </c>
      <c r="C24" s="9">
        <v>36.3</v>
      </c>
      <c r="D24" s="3">
        <f t="shared" si="11"/>
        <v>269.3</v>
      </c>
      <c r="E24" s="9">
        <v>17.6</v>
      </c>
      <c r="F24" s="3">
        <f t="shared" si="1"/>
        <v>288</v>
      </c>
      <c r="G24" s="3">
        <f>F24-D24</f>
        <v>18.69999999999999</v>
      </c>
      <c r="H24" s="2">
        <v>1.7</v>
      </c>
      <c r="I24" s="2">
        <f t="shared" si="2"/>
        <v>293.90000000000003</v>
      </c>
      <c r="J24" s="2">
        <v>4.5</v>
      </c>
      <c r="K24" s="2">
        <f t="shared" si="3"/>
        <v>291.1</v>
      </c>
      <c r="L24" s="2">
        <v>272.3</v>
      </c>
      <c r="M24" s="16">
        <v>10.2</v>
      </c>
      <c r="N24" s="2">
        <f t="shared" si="4"/>
        <v>344.8</v>
      </c>
      <c r="O24" s="2">
        <v>344.8</v>
      </c>
      <c r="P24" s="14">
        <f t="shared" si="5"/>
        <v>100</v>
      </c>
      <c r="Q24" s="2"/>
      <c r="R24" s="3">
        <f t="shared" si="6"/>
        <v>0</v>
      </c>
      <c r="S24" s="2">
        <v>344.8</v>
      </c>
      <c r="T24" s="14"/>
      <c r="U24" s="2">
        <v>732.7</v>
      </c>
      <c r="V24" s="2">
        <v>195.9</v>
      </c>
      <c r="W24" s="2">
        <f t="shared" si="8"/>
        <v>536.8000000000001</v>
      </c>
      <c r="X24" s="3">
        <f t="shared" si="9"/>
        <v>155.68445475638052</v>
      </c>
      <c r="Y24" s="2">
        <v>588.8</v>
      </c>
      <c r="Z24" s="28">
        <v>732.7</v>
      </c>
      <c r="AA24" s="2">
        <f t="shared" si="10"/>
        <v>143.9000000000001</v>
      </c>
    </row>
    <row r="25" spans="1:27" ht="12.75">
      <c r="A25" s="2">
        <v>19</v>
      </c>
      <c r="B25" s="2" t="s">
        <v>16</v>
      </c>
      <c r="C25" s="9">
        <v>19.1</v>
      </c>
      <c r="D25" s="3">
        <f t="shared" si="11"/>
        <v>286.5</v>
      </c>
      <c r="E25" s="9">
        <v>19.4</v>
      </c>
      <c r="F25" s="3">
        <f t="shared" si="1"/>
        <v>286.20000000000005</v>
      </c>
      <c r="G25" s="3">
        <f>F25-D25</f>
        <v>-0.2999999999999545</v>
      </c>
      <c r="H25" s="2">
        <v>11.7</v>
      </c>
      <c r="I25" s="2">
        <f t="shared" si="2"/>
        <v>283.90000000000003</v>
      </c>
      <c r="J25" s="2">
        <v>16.7</v>
      </c>
      <c r="K25" s="2">
        <f t="shared" si="3"/>
        <v>278.90000000000003</v>
      </c>
      <c r="L25" s="2">
        <v>259.2</v>
      </c>
      <c r="M25" s="15">
        <v>41.1</v>
      </c>
      <c r="N25" s="2">
        <f t="shared" si="4"/>
        <v>313.9</v>
      </c>
      <c r="O25" s="2">
        <v>622.4</v>
      </c>
      <c r="P25" s="14">
        <f t="shared" si="5"/>
        <v>198.27970691302963</v>
      </c>
      <c r="Q25" s="12">
        <v>630.6</v>
      </c>
      <c r="R25" s="3">
        <f t="shared" si="6"/>
        <v>101.31748071979436</v>
      </c>
      <c r="S25" s="2">
        <v>684.6</v>
      </c>
      <c r="T25" s="14">
        <f t="shared" si="7"/>
        <v>108.56327307326356</v>
      </c>
      <c r="U25" s="2">
        <v>732.7</v>
      </c>
      <c r="V25" s="2">
        <v>16</v>
      </c>
      <c r="W25" s="2">
        <f t="shared" si="8"/>
        <v>716.7</v>
      </c>
      <c r="X25" s="3">
        <f t="shared" si="9"/>
        <v>104.68886941279581</v>
      </c>
      <c r="Y25" s="2">
        <v>725.9</v>
      </c>
      <c r="Z25" s="28">
        <v>732.7</v>
      </c>
      <c r="AA25" s="2">
        <f t="shared" si="10"/>
        <v>6.800000000000068</v>
      </c>
    </row>
    <row r="26" spans="1:27" ht="12.75">
      <c r="A26" s="2">
        <v>20</v>
      </c>
      <c r="B26" s="2" t="s">
        <v>17</v>
      </c>
      <c r="C26" s="9">
        <v>139.4</v>
      </c>
      <c r="D26" s="3">
        <f t="shared" si="11"/>
        <v>166.20000000000002</v>
      </c>
      <c r="E26" s="9">
        <v>139.4</v>
      </c>
      <c r="F26" s="3">
        <f t="shared" si="1"/>
        <v>166.20000000000002</v>
      </c>
      <c r="G26" s="3">
        <f>F26-D26</f>
        <v>0</v>
      </c>
      <c r="H26" s="2">
        <v>106</v>
      </c>
      <c r="I26" s="2">
        <f t="shared" si="2"/>
        <v>189.60000000000002</v>
      </c>
      <c r="J26" s="2">
        <v>105.8</v>
      </c>
      <c r="K26" s="2">
        <f t="shared" si="3"/>
        <v>189.8</v>
      </c>
      <c r="L26" s="2">
        <v>185.1</v>
      </c>
      <c r="M26" s="15">
        <v>122.2</v>
      </c>
      <c r="N26" s="2">
        <f t="shared" si="4"/>
        <v>232.8</v>
      </c>
      <c r="O26" s="2">
        <v>423</v>
      </c>
      <c r="P26" s="14">
        <f t="shared" si="5"/>
        <v>181.70103092783506</v>
      </c>
      <c r="Q26" s="12">
        <v>621.2</v>
      </c>
      <c r="R26" s="3">
        <f t="shared" si="6"/>
        <v>146.85579196217495</v>
      </c>
      <c r="S26" s="2">
        <v>684.6</v>
      </c>
      <c r="T26" s="14">
        <f t="shared" si="7"/>
        <v>110.20605280103027</v>
      </c>
      <c r="U26" s="2">
        <v>732.7</v>
      </c>
      <c r="V26" s="2">
        <v>51</v>
      </c>
      <c r="W26" s="2">
        <f t="shared" si="8"/>
        <v>681.7</v>
      </c>
      <c r="X26" s="3">
        <f t="shared" si="9"/>
        <v>99.57639497516799</v>
      </c>
      <c r="Y26" s="2">
        <v>703.5</v>
      </c>
      <c r="Z26" s="28">
        <v>732.7</v>
      </c>
      <c r="AA26" s="2">
        <f t="shared" si="10"/>
        <v>29.200000000000045</v>
      </c>
    </row>
    <row r="27" spans="1:27" ht="12.75">
      <c r="A27" s="2">
        <v>21</v>
      </c>
      <c r="B27" s="2" t="s">
        <v>18</v>
      </c>
      <c r="C27" s="9">
        <v>13.7</v>
      </c>
      <c r="D27" s="3">
        <f t="shared" si="11"/>
        <v>291.90000000000003</v>
      </c>
      <c r="E27" s="9">
        <v>11</v>
      </c>
      <c r="F27" s="3">
        <f t="shared" si="1"/>
        <v>294.6</v>
      </c>
      <c r="G27" s="3">
        <f>F27-D27</f>
        <v>2.6999999999999886</v>
      </c>
      <c r="H27" s="2">
        <v>1.6</v>
      </c>
      <c r="I27" s="2">
        <f t="shared" si="2"/>
        <v>294</v>
      </c>
      <c r="J27" s="2">
        <v>1.4</v>
      </c>
      <c r="K27" s="2">
        <f t="shared" si="3"/>
        <v>294.20000000000005</v>
      </c>
      <c r="L27" s="2">
        <v>283.6</v>
      </c>
      <c r="M27" s="16">
        <v>11.6</v>
      </c>
      <c r="N27" s="2">
        <f t="shared" si="4"/>
        <v>343.4</v>
      </c>
      <c r="O27" s="2">
        <v>528.5</v>
      </c>
      <c r="P27" s="14">
        <f t="shared" si="5"/>
        <v>153.9021549213745</v>
      </c>
      <c r="Q27" s="12">
        <v>542.5</v>
      </c>
      <c r="R27" s="3">
        <f t="shared" si="6"/>
        <v>102.64900662251655</v>
      </c>
      <c r="S27" s="2">
        <v>655.6</v>
      </c>
      <c r="T27" s="14">
        <f t="shared" si="7"/>
        <v>120.84792626728111</v>
      </c>
      <c r="U27" s="2">
        <v>732.7</v>
      </c>
      <c r="V27" s="2">
        <v>41.8</v>
      </c>
      <c r="W27" s="2">
        <f t="shared" si="8"/>
        <v>690.9000000000001</v>
      </c>
      <c r="X27" s="3">
        <f t="shared" si="9"/>
        <v>105.3843807199512</v>
      </c>
      <c r="Y27" s="2">
        <v>695.6</v>
      </c>
      <c r="Z27" s="28">
        <v>732.7</v>
      </c>
      <c r="AA27" s="2">
        <f t="shared" si="10"/>
        <v>37.10000000000002</v>
      </c>
    </row>
    <row r="28" spans="1:27" ht="12.75">
      <c r="A28" s="2">
        <v>22</v>
      </c>
      <c r="B28" s="2" t="s">
        <v>19</v>
      </c>
      <c r="C28" s="9">
        <v>35.7</v>
      </c>
      <c r="D28" s="3">
        <f t="shared" si="11"/>
        <v>269.90000000000003</v>
      </c>
      <c r="E28" s="9">
        <v>34.8</v>
      </c>
      <c r="F28" s="3">
        <f t="shared" si="1"/>
        <v>270.8</v>
      </c>
      <c r="G28" s="3"/>
      <c r="H28" s="2">
        <v>17</v>
      </c>
      <c r="I28" s="2">
        <f t="shared" si="2"/>
        <v>278.6</v>
      </c>
      <c r="J28" s="2">
        <v>8.1</v>
      </c>
      <c r="K28" s="2">
        <f t="shared" si="3"/>
        <v>287.5</v>
      </c>
      <c r="L28" s="2">
        <v>271.3</v>
      </c>
      <c r="M28" s="15">
        <v>28.9</v>
      </c>
      <c r="N28" s="2">
        <f t="shared" si="4"/>
        <v>326.1</v>
      </c>
      <c r="O28" s="2">
        <v>515.7</v>
      </c>
      <c r="P28" s="14">
        <f t="shared" si="5"/>
        <v>158.14167433302669</v>
      </c>
      <c r="Q28" s="12">
        <v>548.1</v>
      </c>
      <c r="R28" s="3">
        <f t="shared" si="6"/>
        <v>106.28272251308898</v>
      </c>
      <c r="S28" s="2">
        <v>660.8</v>
      </c>
      <c r="T28" s="14">
        <f t="shared" si="7"/>
        <v>120.56194125159641</v>
      </c>
      <c r="U28" s="2">
        <v>732.7</v>
      </c>
      <c r="V28" s="2">
        <v>9.8</v>
      </c>
      <c r="W28" s="2">
        <f t="shared" si="8"/>
        <v>722.9000000000001</v>
      </c>
      <c r="X28" s="3">
        <f t="shared" si="9"/>
        <v>109.39769975786926</v>
      </c>
      <c r="Y28" s="2">
        <v>726.5</v>
      </c>
      <c r="Z28" s="28">
        <v>732.7</v>
      </c>
      <c r="AA28" s="2">
        <f t="shared" si="10"/>
        <v>6.2000000000000455</v>
      </c>
    </row>
    <row r="29" spans="1:27" ht="12.75">
      <c r="A29" s="2">
        <v>23</v>
      </c>
      <c r="B29" s="2" t="s">
        <v>20</v>
      </c>
      <c r="C29" s="9">
        <v>198.7</v>
      </c>
      <c r="D29" s="3">
        <f t="shared" si="11"/>
        <v>106.90000000000003</v>
      </c>
      <c r="E29" s="9">
        <v>198.7</v>
      </c>
      <c r="F29" s="3">
        <f t="shared" si="1"/>
        <v>106.90000000000003</v>
      </c>
      <c r="G29" s="3">
        <f aca="true" t="shared" si="12" ref="G29:G34">F29-D29</f>
        <v>0</v>
      </c>
      <c r="H29" s="2">
        <v>189.5</v>
      </c>
      <c r="I29" s="2">
        <f t="shared" si="2"/>
        <v>106.10000000000002</v>
      </c>
      <c r="J29" s="2">
        <v>191.9</v>
      </c>
      <c r="K29" s="2">
        <f t="shared" si="3"/>
        <v>103.70000000000002</v>
      </c>
      <c r="L29" s="2">
        <v>96.1</v>
      </c>
      <c r="M29" s="16">
        <v>236.1</v>
      </c>
      <c r="N29" s="2">
        <f t="shared" si="4"/>
        <v>118.9</v>
      </c>
      <c r="O29" s="2">
        <v>225.5</v>
      </c>
      <c r="P29" s="14">
        <f t="shared" si="5"/>
        <v>189.6551724137931</v>
      </c>
      <c r="Q29" s="12">
        <v>228.3</v>
      </c>
      <c r="R29" s="3">
        <f t="shared" si="6"/>
        <v>101.24168514412418</v>
      </c>
      <c r="S29" s="2">
        <v>301.2</v>
      </c>
      <c r="T29" s="14">
        <f t="shared" si="7"/>
        <v>131.9316688567674</v>
      </c>
      <c r="U29" s="2">
        <v>732.7</v>
      </c>
      <c r="V29" s="2">
        <v>401</v>
      </c>
      <c r="W29" s="2">
        <f t="shared" si="8"/>
        <v>331.70000000000005</v>
      </c>
      <c r="X29" s="3">
        <f t="shared" si="9"/>
        <v>110.12616201859231</v>
      </c>
      <c r="Y29" s="2">
        <v>338.5</v>
      </c>
      <c r="Z29" s="28">
        <v>732.7</v>
      </c>
      <c r="AA29" s="2">
        <f t="shared" si="10"/>
        <v>394.20000000000005</v>
      </c>
    </row>
    <row r="30" spans="1:27" ht="12.75">
      <c r="A30" s="2">
        <v>24</v>
      </c>
      <c r="B30" s="19" t="s">
        <v>24</v>
      </c>
      <c r="C30" s="20">
        <v>6.8</v>
      </c>
      <c r="D30" s="21">
        <f t="shared" si="11"/>
        <v>298.8</v>
      </c>
      <c r="E30" s="20">
        <v>6.8</v>
      </c>
      <c r="F30" s="21">
        <f t="shared" si="1"/>
        <v>298.8</v>
      </c>
      <c r="G30" s="21">
        <f t="shared" si="12"/>
        <v>0</v>
      </c>
      <c r="H30" s="19">
        <v>1</v>
      </c>
      <c r="I30" s="19">
        <f t="shared" si="2"/>
        <v>294.6</v>
      </c>
      <c r="J30" s="19">
        <v>0.9</v>
      </c>
      <c r="K30" s="19">
        <f t="shared" si="3"/>
        <v>294.70000000000005</v>
      </c>
      <c r="L30" s="19">
        <v>285.3</v>
      </c>
      <c r="M30" s="22">
        <v>4.3</v>
      </c>
      <c r="N30" s="19">
        <f t="shared" si="4"/>
        <v>350.7</v>
      </c>
      <c r="O30" s="23">
        <v>541</v>
      </c>
      <c r="P30" s="23">
        <f t="shared" si="5"/>
        <v>154.26290276589677</v>
      </c>
      <c r="Q30" s="24">
        <v>621.6</v>
      </c>
      <c r="R30" s="21">
        <f t="shared" si="6"/>
        <v>114.89833641404805</v>
      </c>
      <c r="S30" s="19">
        <v>684.6</v>
      </c>
      <c r="T30" s="23">
        <f t="shared" si="7"/>
        <v>110.13513513513513</v>
      </c>
      <c r="U30" s="19">
        <v>732.7</v>
      </c>
      <c r="V30" s="19">
        <v>26.9</v>
      </c>
      <c r="W30" s="19">
        <f t="shared" si="8"/>
        <v>705.8000000000001</v>
      </c>
      <c r="X30" s="21">
        <f t="shared" si="9"/>
        <v>103.09669880222027</v>
      </c>
      <c r="Y30" s="19">
        <v>726.7</v>
      </c>
      <c r="Z30" s="28">
        <v>732.7</v>
      </c>
      <c r="AA30" s="14">
        <f t="shared" si="10"/>
        <v>6</v>
      </c>
    </row>
    <row r="31" spans="1:27" ht="12.75">
      <c r="A31" s="2">
        <v>25</v>
      </c>
      <c r="B31" s="2" t="s">
        <v>25</v>
      </c>
      <c r="C31" s="9">
        <v>29.5</v>
      </c>
      <c r="D31" s="3">
        <f t="shared" si="11"/>
        <v>276.1</v>
      </c>
      <c r="E31" s="9">
        <v>37.6</v>
      </c>
      <c r="F31" s="3">
        <f t="shared" si="1"/>
        <v>268</v>
      </c>
      <c r="G31" s="3">
        <f t="shared" si="12"/>
        <v>-8.100000000000023</v>
      </c>
      <c r="H31" s="2">
        <v>28.8</v>
      </c>
      <c r="I31" s="2">
        <f t="shared" si="2"/>
        <v>266.8</v>
      </c>
      <c r="J31" s="2">
        <v>26.2</v>
      </c>
      <c r="K31" s="2">
        <f t="shared" si="3"/>
        <v>269.40000000000003</v>
      </c>
      <c r="L31" s="2">
        <v>258.8</v>
      </c>
      <c r="M31" s="16">
        <v>45.4</v>
      </c>
      <c r="N31" s="2">
        <f t="shared" si="4"/>
        <v>309.6</v>
      </c>
      <c r="O31" s="2">
        <v>512.1</v>
      </c>
      <c r="P31" s="14">
        <f t="shared" si="5"/>
        <v>165.40697674418604</v>
      </c>
      <c r="Q31" s="12">
        <v>587.7</v>
      </c>
      <c r="R31" s="3">
        <f t="shared" si="6"/>
        <v>114.76274165202109</v>
      </c>
      <c r="S31" s="2">
        <v>684.6</v>
      </c>
      <c r="T31" s="14">
        <f t="shared" si="7"/>
        <v>116.48800408371618</v>
      </c>
      <c r="U31" s="2">
        <v>732.7</v>
      </c>
      <c r="V31" s="2">
        <v>8.5</v>
      </c>
      <c r="W31" s="2">
        <f t="shared" si="8"/>
        <v>724.2</v>
      </c>
      <c r="X31" s="3">
        <f t="shared" si="9"/>
        <v>105.78439964943034</v>
      </c>
      <c r="Y31" s="2">
        <v>729.8</v>
      </c>
      <c r="Z31" s="28">
        <v>732.7</v>
      </c>
      <c r="AA31" s="2">
        <f t="shared" si="10"/>
        <v>2.900000000000091</v>
      </c>
    </row>
    <row r="32" spans="1:27" ht="12.75">
      <c r="A32" s="2">
        <v>26</v>
      </c>
      <c r="B32" s="2" t="s">
        <v>26</v>
      </c>
      <c r="C32" s="9">
        <v>70.7</v>
      </c>
      <c r="D32" s="3">
        <f t="shared" si="11"/>
        <v>234.90000000000003</v>
      </c>
      <c r="E32" s="9">
        <v>78.4</v>
      </c>
      <c r="F32" s="3">
        <f t="shared" si="1"/>
        <v>227.20000000000002</v>
      </c>
      <c r="G32" s="3">
        <f t="shared" si="12"/>
        <v>-7.700000000000017</v>
      </c>
      <c r="H32" s="2">
        <v>69.5</v>
      </c>
      <c r="I32" s="2">
        <f t="shared" si="2"/>
        <v>226.10000000000002</v>
      </c>
      <c r="J32" s="2">
        <v>68.1</v>
      </c>
      <c r="K32" s="2">
        <f t="shared" si="3"/>
        <v>227.50000000000003</v>
      </c>
      <c r="L32" s="2">
        <v>218.2</v>
      </c>
      <c r="M32" s="15">
        <v>102.7</v>
      </c>
      <c r="N32" s="2">
        <f t="shared" si="4"/>
        <v>252.3</v>
      </c>
      <c r="O32" s="2">
        <v>390.1</v>
      </c>
      <c r="P32" s="14">
        <f t="shared" si="5"/>
        <v>154.6175188267935</v>
      </c>
      <c r="Q32" s="12">
        <v>455.3</v>
      </c>
      <c r="R32" s="3">
        <f t="shared" si="6"/>
        <v>116.71366316329146</v>
      </c>
      <c r="S32" s="2">
        <v>569.8</v>
      </c>
      <c r="T32" s="14">
        <f t="shared" si="7"/>
        <v>125.14825389852844</v>
      </c>
      <c r="U32" s="2">
        <v>732.7</v>
      </c>
      <c r="V32" s="2">
        <v>178</v>
      </c>
      <c r="W32" s="2">
        <f t="shared" si="8"/>
        <v>554.7</v>
      </c>
      <c r="X32" s="3">
        <f t="shared" si="9"/>
        <v>97.34994734994736</v>
      </c>
      <c r="Y32" s="2">
        <v>563.4</v>
      </c>
      <c r="Z32" s="28">
        <v>732.7</v>
      </c>
      <c r="AA32" s="2">
        <f t="shared" si="10"/>
        <v>169.30000000000007</v>
      </c>
    </row>
    <row r="33" spans="1:27" ht="12.75">
      <c r="A33" s="2">
        <v>27</v>
      </c>
      <c r="B33" s="2" t="s">
        <v>27</v>
      </c>
      <c r="C33" s="9">
        <v>14.2</v>
      </c>
      <c r="D33" s="3">
        <f t="shared" si="11"/>
        <v>291.40000000000003</v>
      </c>
      <c r="E33" s="9">
        <v>26.2</v>
      </c>
      <c r="F33" s="3">
        <f t="shared" si="1"/>
        <v>279.40000000000003</v>
      </c>
      <c r="G33" s="3">
        <f t="shared" si="12"/>
        <v>-12</v>
      </c>
      <c r="H33" s="2">
        <v>19.1</v>
      </c>
      <c r="I33" s="2">
        <f t="shared" si="2"/>
        <v>276.5</v>
      </c>
      <c r="J33" s="2">
        <v>6.8</v>
      </c>
      <c r="K33" s="2">
        <f t="shared" si="3"/>
        <v>288.8</v>
      </c>
      <c r="L33" s="2">
        <v>273.9</v>
      </c>
      <c r="M33" s="16">
        <v>17.9</v>
      </c>
      <c r="N33" s="2">
        <f t="shared" si="4"/>
        <v>337.1</v>
      </c>
      <c r="O33" s="2">
        <v>549.9</v>
      </c>
      <c r="P33" s="14">
        <f t="shared" si="5"/>
        <v>163.12666864431918</v>
      </c>
      <c r="Q33" s="12">
        <v>586.7</v>
      </c>
      <c r="R33" s="3">
        <f t="shared" si="6"/>
        <v>106.69212584106202</v>
      </c>
      <c r="S33" s="2">
        <v>646.8</v>
      </c>
      <c r="T33" s="14">
        <f t="shared" si="7"/>
        <v>110.24373615135501</v>
      </c>
      <c r="U33" s="2">
        <v>732.7</v>
      </c>
      <c r="V33" s="2">
        <v>57.3</v>
      </c>
      <c r="W33" s="2">
        <f t="shared" si="8"/>
        <v>675.4000000000001</v>
      </c>
      <c r="X33" s="3">
        <f t="shared" si="9"/>
        <v>104.42176870748301</v>
      </c>
      <c r="Y33" s="2">
        <v>681.2</v>
      </c>
      <c r="Z33" s="28">
        <v>732.7</v>
      </c>
      <c r="AA33" s="2">
        <f t="shared" si="10"/>
        <v>51.5</v>
      </c>
    </row>
    <row r="34" spans="1:27" ht="12.75">
      <c r="A34" s="2">
        <v>28</v>
      </c>
      <c r="B34" s="2" t="s">
        <v>28</v>
      </c>
      <c r="C34" s="9">
        <v>147.1</v>
      </c>
      <c r="D34" s="3">
        <f t="shared" si="11"/>
        <v>158.50000000000003</v>
      </c>
      <c r="E34" s="9">
        <v>162.8</v>
      </c>
      <c r="F34" s="3">
        <f t="shared" si="1"/>
        <v>142.8</v>
      </c>
      <c r="G34" s="3">
        <f t="shared" si="12"/>
        <v>-15.700000000000017</v>
      </c>
      <c r="H34" s="2">
        <v>153.4</v>
      </c>
      <c r="I34" s="2">
        <f t="shared" si="2"/>
        <v>142.20000000000002</v>
      </c>
      <c r="J34" s="2">
        <v>151.9</v>
      </c>
      <c r="K34" s="2">
        <f t="shared" si="3"/>
        <v>143.70000000000002</v>
      </c>
      <c r="L34" s="2">
        <v>136.3</v>
      </c>
      <c r="M34" s="15">
        <v>190.6</v>
      </c>
      <c r="N34" s="2">
        <f t="shared" si="4"/>
        <v>164.4</v>
      </c>
      <c r="O34" s="2">
        <v>249.3</v>
      </c>
      <c r="P34" s="14">
        <f t="shared" si="5"/>
        <v>151.64233576642337</v>
      </c>
      <c r="Q34" s="12">
        <v>269.6</v>
      </c>
      <c r="R34" s="3">
        <f t="shared" si="6"/>
        <v>108.14279983955075</v>
      </c>
      <c r="S34" s="2">
        <v>325.2</v>
      </c>
      <c r="T34" s="14">
        <f t="shared" si="7"/>
        <v>120.62314540059347</v>
      </c>
      <c r="U34" s="2">
        <v>732.7</v>
      </c>
      <c r="V34" s="2">
        <v>323</v>
      </c>
      <c r="W34" s="2">
        <f t="shared" si="8"/>
        <v>409.70000000000005</v>
      </c>
      <c r="X34" s="3">
        <f t="shared" si="9"/>
        <v>125.98400984009841</v>
      </c>
      <c r="Y34" s="14">
        <v>426</v>
      </c>
      <c r="Z34" s="28">
        <v>732.7</v>
      </c>
      <c r="AA34" s="2">
        <f t="shared" si="10"/>
        <v>306.70000000000005</v>
      </c>
    </row>
    <row r="35" spans="1:27" ht="12.75">
      <c r="A35" s="2">
        <v>29</v>
      </c>
      <c r="B35" s="2" t="s">
        <v>29</v>
      </c>
      <c r="C35" s="9">
        <v>5.1</v>
      </c>
      <c r="D35" s="3">
        <f t="shared" si="11"/>
        <v>300.5</v>
      </c>
      <c r="E35" s="9">
        <v>5.1</v>
      </c>
      <c r="F35" s="3">
        <f t="shared" si="1"/>
        <v>300.5</v>
      </c>
      <c r="G35" s="3"/>
      <c r="H35" s="2">
        <v>1</v>
      </c>
      <c r="I35" s="2">
        <f t="shared" si="2"/>
        <v>294.6</v>
      </c>
      <c r="J35" s="2">
        <v>1</v>
      </c>
      <c r="K35" s="2">
        <f t="shared" si="3"/>
        <v>294.6</v>
      </c>
      <c r="L35" s="2">
        <v>277</v>
      </c>
      <c r="M35" s="16">
        <v>12.4</v>
      </c>
      <c r="N35" s="2">
        <f t="shared" si="4"/>
        <v>342.6</v>
      </c>
      <c r="O35" s="2">
        <v>570.8</v>
      </c>
      <c r="P35" s="14">
        <f t="shared" si="5"/>
        <v>166.60828955049618</v>
      </c>
      <c r="Q35" s="12">
        <v>604.3</v>
      </c>
      <c r="R35" s="3">
        <f t="shared" si="6"/>
        <v>105.86895585143658</v>
      </c>
      <c r="S35" s="2">
        <v>684.6</v>
      </c>
      <c r="T35" s="14">
        <f t="shared" si="7"/>
        <v>113.28810193612446</v>
      </c>
      <c r="U35" s="2">
        <v>732.7</v>
      </c>
      <c r="V35" s="2">
        <v>14.1</v>
      </c>
      <c r="W35" s="2">
        <f t="shared" si="8"/>
        <v>718.6</v>
      </c>
      <c r="X35" s="3">
        <f t="shared" si="9"/>
        <v>104.96640373940987</v>
      </c>
      <c r="Y35" s="2">
        <v>725.2</v>
      </c>
      <c r="Z35" s="28">
        <v>732.7</v>
      </c>
      <c r="AA35" s="2">
        <f t="shared" si="10"/>
        <v>7.5</v>
      </c>
    </row>
    <row r="36" spans="1:27" ht="12.75">
      <c r="A36" s="2">
        <v>30</v>
      </c>
      <c r="B36" s="2" t="s">
        <v>30</v>
      </c>
      <c r="C36" s="9">
        <v>135.2</v>
      </c>
      <c r="D36" s="3">
        <f t="shared" si="11"/>
        <v>170.40000000000003</v>
      </c>
      <c r="E36" s="9">
        <v>138.5</v>
      </c>
      <c r="F36" s="3">
        <f t="shared" si="1"/>
        <v>167.10000000000002</v>
      </c>
      <c r="G36" s="3">
        <f>F36-D36</f>
        <v>-3.3000000000000114</v>
      </c>
      <c r="H36" s="2">
        <v>129</v>
      </c>
      <c r="I36" s="2">
        <f t="shared" si="2"/>
        <v>166.60000000000002</v>
      </c>
      <c r="J36" s="2">
        <v>129</v>
      </c>
      <c r="K36" s="2">
        <f t="shared" si="3"/>
        <v>166.60000000000002</v>
      </c>
      <c r="L36" s="2">
        <v>161.4</v>
      </c>
      <c r="M36" s="15">
        <v>164.6</v>
      </c>
      <c r="N36" s="2">
        <f t="shared" si="4"/>
        <v>190.4</v>
      </c>
      <c r="O36" s="2">
        <v>241.5</v>
      </c>
      <c r="P36" s="14">
        <f t="shared" si="5"/>
        <v>126.83823529411764</v>
      </c>
      <c r="Q36" s="12">
        <v>289</v>
      </c>
      <c r="R36" s="3">
        <f t="shared" si="6"/>
        <v>119.6687370600414</v>
      </c>
      <c r="S36" s="2">
        <v>335.9</v>
      </c>
      <c r="T36" s="14">
        <f t="shared" si="7"/>
        <v>116.22837370242213</v>
      </c>
      <c r="U36" s="2">
        <v>732.7</v>
      </c>
      <c r="V36" s="2">
        <v>161.7</v>
      </c>
      <c r="W36" s="2">
        <f t="shared" si="8"/>
        <v>571</v>
      </c>
      <c r="X36" s="3">
        <f t="shared" si="9"/>
        <v>169.99106877046742</v>
      </c>
      <c r="Y36" s="2">
        <v>598.8</v>
      </c>
      <c r="Z36" s="28">
        <v>732.7</v>
      </c>
      <c r="AA36" s="2">
        <f t="shared" si="10"/>
        <v>133.9000000000001</v>
      </c>
    </row>
    <row r="37" spans="1:27" ht="12.75">
      <c r="A37" s="2">
        <v>31</v>
      </c>
      <c r="B37" s="2" t="s">
        <v>31</v>
      </c>
      <c r="C37" s="9">
        <v>11.3</v>
      </c>
      <c r="D37" s="3">
        <f t="shared" si="11"/>
        <v>294.3</v>
      </c>
      <c r="E37" s="9">
        <v>11.3</v>
      </c>
      <c r="F37" s="3">
        <f t="shared" si="1"/>
        <v>294.3</v>
      </c>
      <c r="G37" s="3">
        <f>F37-D37</f>
        <v>0</v>
      </c>
      <c r="H37" s="2">
        <v>1.1</v>
      </c>
      <c r="I37" s="2">
        <f t="shared" si="2"/>
        <v>294.5</v>
      </c>
      <c r="J37" s="2">
        <v>4.9</v>
      </c>
      <c r="K37" s="2">
        <f t="shared" si="3"/>
        <v>290.70000000000005</v>
      </c>
      <c r="L37" s="2">
        <v>277</v>
      </c>
      <c r="M37" s="16">
        <v>13.2</v>
      </c>
      <c r="N37" s="2">
        <f t="shared" si="4"/>
        <v>341.8</v>
      </c>
      <c r="O37" s="2">
        <v>546.5</v>
      </c>
      <c r="P37" s="14">
        <f t="shared" si="5"/>
        <v>159.8888238736103</v>
      </c>
      <c r="Q37" s="12">
        <v>610.2</v>
      </c>
      <c r="R37" s="3">
        <f t="shared" si="6"/>
        <v>111.65599268069535</v>
      </c>
      <c r="S37" s="2">
        <v>678.9</v>
      </c>
      <c r="T37" s="14">
        <f t="shared" si="7"/>
        <v>111.25860373647983</v>
      </c>
      <c r="U37" s="2">
        <v>732.7</v>
      </c>
      <c r="V37" s="2">
        <v>7.2</v>
      </c>
      <c r="W37" s="2">
        <f t="shared" si="8"/>
        <v>725.5</v>
      </c>
      <c r="X37" s="3">
        <f t="shared" si="9"/>
        <v>106.86404477831788</v>
      </c>
      <c r="Y37" s="14">
        <v>726</v>
      </c>
      <c r="Z37" s="28">
        <v>732.7</v>
      </c>
      <c r="AA37" s="2">
        <f t="shared" si="10"/>
        <v>6.7000000000000455</v>
      </c>
    </row>
    <row r="38" spans="1:27" ht="12.75">
      <c r="A38" s="2">
        <v>32</v>
      </c>
      <c r="B38" s="2" t="s">
        <v>33</v>
      </c>
      <c r="C38" s="9">
        <v>204.8</v>
      </c>
      <c r="D38" s="3">
        <f t="shared" si="11"/>
        <v>100.80000000000001</v>
      </c>
      <c r="E38" s="9">
        <v>201.8</v>
      </c>
      <c r="F38" s="3">
        <f t="shared" si="1"/>
        <v>103.80000000000001</v>
      </c>
      <c r="G38" s="3"/>
      <c r="H38" s="2">
        <v>188.9</v>
      </c>
      <c r="I38" s="2">
        <f t="shared" si="2"/>
        <v>106.70000000000002</v>
      </c>
      <c r="J38" s="2">
        <v>190</v>
      </c>
      <c r="K38" s="2">
        <f t="shared" si="3"/>
        <v>105.60000000000002</v>
      </c>
      <c r="L38" s="2">
        <v>102.2</v>
      </c>
      <c r="M38" s="15">
        <v>239.4</v>
      </c>
      <c r="N38" s="2">
        <f t="shared" si="4"/>
        <v>115.6</v>
      </c>
      <c r="O38" s="2">
        <v>188.5</v>
      </c>
      <c r="P38" s="14">
        <f t="shared" si="5"/>
        <v>163.06228373702422</v>
      </c>
      <c r="Q38" s="12">
        <v>224.8</v>
      </c>
      <c r="R38" s="3">
        <f t="shared" si="6"/>
        <v>119.25729442970822</v>
      </c>
      <c r="S38" s="2">
        <v>344.3</v>
      </c>
      <c r="T38" s="14">
        <f t="shared" si="7"/>
        <v>153.15836298932385</v>
      </c>
      <c r="U38" s="2">
        <v>732.7</v>
      </c>
      <c r="V38" s="2">
        <v>498.7</v>
      </c>
      <c r="W38" s="2">
        <f t="shared" si="8"/>
        <v>234.00000000000006</v>
      </c>
      <c r="X38" s="3">
        <f t="shared" si="9"/>
        <v>67.96398489689226</v>
      </c>
      <c r="Y38" s="2">
        <v>270.3</v>
      </c>
      <c r="Z38" s="28">
        <v>732.7</v>
      </c>
      <c r="AA38" s="2">
        <f t="shared" si="10"/>
        <v>462.40000000000003</v>
      </c>
    </row>
    <row r="39" spans="1:27" ht="12.75">
      <c r="A39" s="2">
        <v>33</v>
      </c>
      <c r="B39" s="2" t="s">
        <v>32</v>
      </c>
      <c r="C39" s="9">
        <v>74.2</v>
      </c>
      <c r="D39" s="3">
        <f t="shared" si="11"/>
        <v>231.40000000000003</v>
      </c>
      <c r="E39" s="9">
        <v>75.4</v>
      </c>
      <c r="F39" s="3">
        <f t="shared" si="1"/>
        <v>230.20000000000002</v>
      </c>
      <c r="G39" s="3"/>
      <c r="H39" s="2">
        <v>49.7</v>
      </c>
      <c r="I39" s="2">
        <f t="shared" si="2"/>
        <v>245.90000000000003</v>
      </c>
      <c r="J39" s="2">
        <v>47.3</v>
      </c>
      <c r="K39" s="2">
        <f t="shared" si="3"/>
        <v>248.3</v>
      </c>
      <c r="L39" s="2">
        <v>246.9</v>
      </c>
      <c r="M39" s="16">
        <v>57</v>
      </c>
      <c r="N39" s="2">
        <f t="shared" si="4"/>
        <v>298</v>
      </c>
      <c r="O39" s="2">
        <v>438.9</v>
      </c>
      <c r="P39" s="14">
        <f t="shared" si="5"/>
        <v>147.28187919463087</v>
      </c>
      <c r="Q39" s="12">
        <v>473.4</v>
      </c>
      <c r="R39" s="3">
        <f t="shared" si="6"/>
        <v>107.86056049213943</v>
      </c>
      <c r="S39" s="2">
        <v>509.7</v>
      </c>
      <c r="T39" s="14">
        <f t="shared" si="7"/>
        <v>107.66793409378961</v>
      </c>
      <c r="U39" s="2">
        <v>732.7</v>
      </c>
      <c r="V39" s="2">
        <v>50.8</v>
      </c>
      <c r="W39" s="2">
        <f t="shared" si="8"/>
        <v>681.9000000000001</v>
      </c>
      <c r="X39" s="3">
        <f t="shared" si="9"/>
        <v>133.78457916421428</v>
      </c>
      <c r="Y39" s="2">
        <v>706.9</v>
      </c>
      <c r="Z39" s="28">
        <v>732.7</v>
      </c>
      <c r="AA39" s="2">
        <f t="shared" si="10"/>
        <v>25.800000000000068</v>
      </c>
    </row>
    <row r="40" spans="1:27" ht="12.75">
      <c r="A40" s="2">
        <v>34</v>
      </c>
      <c r="B40" s="2" t="s">
        <v>34</v>
      </c>
      <c r="C40" s="9">
        <v>15.7</v>
      </c>
      <c r="D40" s="3">
        <f t="shared" si="11"/>
        <v>289.90000000000003</v>
      </c>
      <c r="E40" s="9">
        <v>24.8</v>
      </c>
      <c r="F40" s="3">
        <f t="shared" si="1"/>
        <v>280.8</v>
      </c>
      <c r="G40" s="3"/>
      <c r="H40" s="2">
        <v>16.2</v>
      </c>
      <c r="I40" s="2">
        <f t="shared" si="2"/>
        <v>279.40000000000003</v>
      </c>
      <c r="J40" s="2">
        <v>22.7</v>
      </c>
      <c r="K40" s="2">
        <f t="shared" si="3"/>
        <v>272.90000000000003</v>
      </c>
      <c r="L40" s="2">
        <v>261.3</v>
      </c>
      <c r="M40" s="15">
        <v>55.4</v>
      </c>
      <c r="N40" s="2">
        <f t="shared" si="4"/>
        <v>299.6</v>
      </c>
      <c r="O40" s="2">
        <v>492.1</v>
      </c>
      <c r="P40" s="14">
        <f t="shared" si="5"/>
        <v>164.25233644859813</v>
      </c>
      <c r="Q40" s="12">
        <v>540.8</v>
      </c>
      <c r="R40" s="3">
        <f t="shared" si="6"/>
        <v>109.89636252794146</v>
      </c>
      <c r="S40" s="2">
        <v>632.6</v>
      </c>
      <c r="T40" s="14">
        <f t="shared" si="7"/>
        <v>116.97485207100593</v>
      </c>
      <c r="U40" s="2">
        <v>732.7</v>
      </c>
      <c r="V40" s="2">
        <v>111.8</v>
      </c>
      <c r="W40" s="2">
        <f t="shared" si="8"/>
        <v>620.9000000000001</v>
      </c>
      <c r="X40" s="3">
        <f t="shared" si="9"/>
        <v>98.15049004110024</v>
      </c>
      <c r="Y40" s="2">
        <v>643.5</v>
      </c>
      <c r="Z40" s="28">
        <v>732.7</v>
      </c>
      <c r="AA40" s="2">
        <f t="shared" si="10"/>
        <v>89.20000000000005</v>
      </c>
    </row>
    <row r="41" spans="1:27" ht="12.75">
      <c r="A41" s="2">
        <v>35</v>
      </c>
      <c r="B41" s="2" t="s">
        <v>35</v>
      </c>
      <c r="C41" s="9">
        <v>198.5</v>
      </c>
      <c r="D41" s="3">
        <f t="shared" si="11"/>
        <v>107.10000000000002</v>
      </c>
      <c r="E41" s="9">
        <v>198.5</v>
      </c>
      <c r="F41" s="3">
        <f t="shared" si="1"/>
        <v>107.10000000000002</v>
      </c>
      <c r="G41" s="3">
        <f>F41-D41</f>
        <v>0</v>
      </c>
      <c r="H41" s="2">
        <v>189.1</v>
      </c>
      <c r="I41" s="2">
        <f t="shared" si="2"/>
        <v>106.50000000000003</v>
      </c>
      <c r="J41" s="2">
        <v>189.1</v>
      </c>
      <c r="K41" s="2">
        <f t="shared" si="3"/>
        <v>106.50000000000003</v>
      </c>
      <c r="L41" s="2">
        <v>106</v>
      </c>
      <c r="M41" s="16">
        <v>215.3</v>
      </c>
      <c r="N41" s="2">
        <f t="shared" si="4"/>
        <v>139.7</v>
      </c>
      <c r="O41" s="2">
        <v>201.1</v>
      </c>
      <c r="P41" s="14">
        <f t="shared" si="5"/>
        <v>143.9513242662849</v>
      </c>
      <c r="Q41" s="12">
        <v>204.5</v>
      </c>
      <c r="R41" s="3">
        <f t="shared" si="6"/>
        <v>101.69070114370959</v>
      </c>
      <c r="S41" s="2">
        <v>210.9</v>
      </c>
      <c r="T41" s="14">
        <f t="shared" si="7"/>
        <v>103.12958435207824</v>
      </c>
      <c r="U41" s="2">
        <v>732.7</v>
      </c>
      <c r="V41" s="2">
        <v>373.3</v>
      </c>
      <c r="W41" s="2">
        <f t="shared" si="8"/>
        <v>359.40000000000003</v>
      </c>
      <c r="X41" s="3">
        <f t="shared" si="9"/>
        <v>170.41251778093886</v>
      </c>
      <c r="Y41" s="2">
        <v>364.1</v>
      </c>
      <c r="Z41" s="28">
        <v>732.7</v>
      </c>
      <c r="AA41" s="2">
        <f t="shared" si="10"/>
        <v>368.6</v>
      </c>
    </row>
    <row r="42" spans="1:27" ht="12.75">
      <c r="A42" s="2">
        <v>36</v>
      </c>
      <c r="B42" s="2" t="s">
        <v>36</v>
      </c>
      <c r="C42" s="9">
        <v>5.4</v>
      </c>
      <c r="D42" s="3">
        <f t="shared" si="11"/>
        <v>300.20000000000005</v>
      </c>
      <c r="E42" s="9">
        <v>10.5</v>
      </c>
      <c r="F42" s="3">
        <f t="shared" si="1"/>
        <v>295.1</v>
      </c>
      <c r="G42" s="3"/>
      <c r="H42" s="2">
        <v>2.9</v>
      </c>
      <c r="I42" s="2">
        <f t="shared" si="2"/>
        <v>292.70000000000005</v>
      </c>
      <c r="J42" s="2">
        <v>2.2</v>
      </c>
      <c r="K42" s="2">
        <f t="shared" si="3"/>
        <v>293.40000000000003</v>
      </c>
      <c r="L42" s="2">
        <v>277.2</v>
      </c>
      <c r="M42" s="15">
        <v>8.5</v>
      </c>
      <c r="N42" s="2">
        <f t="shared" si="4"/>
        <v>346.5</v>
      </c>
      <c r="O42" s="2">
        <v>647.9</v>
      </c>
      <c r="P42" s="14">
        <f t="shared" si="5"/>
        <v>186.984126984127</v>
      </c>
      <c r="Q42" s="12">
        <v>647.8</v>
      </c>
      <c r="R42" s="3">
        <f t="shared" si="6"/>
        <v>99.98456551937028</v>
      </c>
      <c r="S42" s="2">
        <v>684.6</v>
      </c>
      <c r="T42" s="14">
        <f t="shared" si="7"/>
        <v>105.6807656684162</v>
      </c>
      <c r="U42" s="2">
        <v>732.7</v>
      </c>
      <c r="V42" s="2">
        <v>9.5</v>
      </c>
      <c r="W42" s="2">
        <f t="shared" si="8"/>
        <v>723.2</v>
      </c>
      <c r="X42" s="3">
        <f t="shared" si="9"/>
        <v>105.63832895121239</v>
      </c>
      <c r="Y42" s="2">
        <v>731.2</v>
      </c>
      <c r="Z42" s="28">
        <v>732.7</v>
      </c>
      <c r="AA42" s="2">
        <f t="shared" si="10"/>
        <v>1.5</v>
      </c>
    </row>
    <row r="43" spans="1:27" ht="12.75">
      <c r="A43" s="2">
        <v>37</v>
      </c>
      <c r="B43" s="2" t="s">
        <v>37</v>
      </c>
      <c r="C43" s="9">
        <v>27.3</v>
      </c>
      <c r="D43" s="3">
        <f t="shared" si="11"/>
        <v>278.3</v>
      </c>
      <c r="E43" s="9">
        <v>27.3</v>
      </c>
      <c r="F43" s="3">
        <f t="shared" si="1"/>
        <v>278.3</v>
      </c>
      <c r="G43" s="3">
        <f>F43-D43</f>
        <v>0</v>
      </c>
      <c r="H43" s="2">
        <v>19.5</v>
      </c>
      <c r="I43" s="2">
        <f t="shared" si="2"/>
        <v>276.1</v>
      </c>
      <c r="J43" s="2">
        <v>10.6</v>
      </c>
      <c r="K43" s="2">
        <f t="shared" si="3"/>
        <v>285</v>
      </c>
      <c r="L43" s="2">
        <v>272.2</v>
      </c>
      <c r="M43" s="16">
        <v>35.6</v>
      </c>
      <c r="N43" s="2">
        <f t="shared" si="4"/>
        <v>319.4</v>
      </c>
      <c r="O43" s="2">
        <v>618.3</v>
      </c>
      <c r="P43" s="14">
        <f t="shared" si="5"/>
        <v>193.5817157169693</v>
      </c>
      <c r="Q43" s="12">
        <v>621.1</v>
      </c>
      <c r="R43" s="3">
        <f t="shared" si="6"/>
        <v>100.45285460132622</v>
      </c>
      <c r="S43" s="2">
        <v>684.6</v>
      </c>
      <c r="T43" s="14">
        <f t="shared" si="7"/>
        <v>110.22379649009821</v>
      </c>
      <c r="U43" s="2">
        <v>732.7</v>
      </c>
      <c r="V43" s="2">
        <v>17.2</v>
      </c>
      <c r="W43" s="2">
        <f t="shared" si="8"/>
        <v>715.5</v>
      </c>
      <c r="X43" s="3">
        <f t="shared" si="9"/>
        <v>104.51358457493427</v>
      </c>
      <c r="Y43" s="2">
        <v>726.2</v>
      </c>
      <c r="Z43" s="28">
        <v>732.7</v>
      </c>
      <c r="AA43" s="2">
        <f t="shared" si="10"/>
        <v>6.5</v>
      </c>
    </row>
    <row r="44" spans="1:27" ht="12.75">
      <c r="A44" s="2">
        <v>38</v>
      </c>
      <c r="B44" s="2" t="s">
        <v>38</v>
      </c>
      <c r="C44" s="9">
        <v>107</v>
      </c>
      <c r="D44" s="3">
        <f t="shared" si="11"/>
        <v>198.60000000000002</v>
      </c>
      <c r="E44" s="9">
        <v>99.5</v>
      </c>
      <c r="F44" s="3">
        <f t="shared" si="1"/>
        <v>206.10000000000002</v>
      </c>
      <c r="G44" s="3">
        <f>F44-D44</f>
        <v>7.5</v>
      </c>
      <c r="H44" s="2">
        <v>90.9</v>
      </c>
      <c r="I44" s="2">
        <f t="shared" si="2"/>
        <v>204.70000000000002</v>
      </c>
      <c r="J44" s="2">
        <v>44.1</v>
      </c>
      <c r="K44" s="2">
        <f t="shared" si="3"/>
        <v>251.50000000000003</v>
      </c>
      <c r="L44" s="2">
        <v>229.9</v>
      </c>
      <c r="M44" s="15">
        <v>69.5</v>
      </c>
      <c r="N44" s="2">
        <f t="shared" si="4"/>
        <v>285.5</v>
      </c>
      <c r="O44" s="2">
        <v>391</v>
      </c>
      <c r="P44" s="14">
        <f t="shared" si="5"/>
        <v>136.95271453590192</v>
      </c>
      <c r="Q44" s="12">
        <v>438.3</v>
      </c>
      <c r="R44" s="3">
        <f t="shared" si="6"/>
        <v>112.09718670076727</v>
      </c>
      <c r="S44" s="2">
        <v>438.3</v>
      </c>
      <c r="T44" s="14">
        <f t="shared" si="7"/>
        <v>100</v>
      </c>
      <c r="U44" s="2">
        <v>732.7</v>
      </c>
      <c r="V44" s="2">
        <v>262.6</v>
      </c>
      <c r="W44" s="2">
        <f t="shared" si="8"/>
        <v>470.1</v>
      </c>
      <c r="X44" s="3">
        <f t="shared" si="9"/>
        <v>107.25530458590006</v>
      </c>
      <c r="Y44" s="2">
        <v>547.8</v>
      </c>
      <c r="Z44" s="28">
        <v>732.7</v>
      </c>
      <c r="AA44" s="2">
        <f t="shared" si="10"/>
        <v>184.9000000000001</v>
      </c>
    </row>
    <row r="45" spans="1:27" ht="12.75">
      <c r="A45" s="2">
        <v>39</v>
      </c>
      <c r="B45" s="2" t="s">
        <v>61</v>
      </c>
      <c r="C45" s="9"/>
      <c r="D45" s="3"/>
      <c r="E45" s="9"/>
      <c r="F45" s="3"/>
      <c r="G45" s="3"/>
      <c r="H45" s="2"/>
      <c r="I45" s="2"/>
      <c r="J45" s="2"/>
      <c r="K45" s="2"/>
      <c r="L45" s="2"/>
      <c r="M45" s="15"/>
      <c r="N45" s="2"/>
      <c r="O45" s="2"/>
      <c r="P45" s="14"/>
      <c r="Q45" s="12"/>
      <c r="R45" s="3"/>
      <c r="S45" s="2"/>
      <c r="T45" s="14"/>
      <c r="U45" s="2"/>
      <c r="V45" s="2"/>
      <c r="W45" s="2"/>
      <c r="X45" s="3"/>
      <c r="Y45" s="14">
        <v>726</v>
      </c>
      <c r="Z45" s="28">
        <v>732.7</v>
      </c>
      <c r="AA45" s="2">
        <f>Z45-Y45</f>
        <v>6.7000000000000455</v>
      </c>
    </row>
    <row r="46" spans="1:27" ht="12.75">
      <c r="A46" s="2">
        <v>40</v>
      </c>
      <c r="B46" s="2" t="s">
        <v>62</v>
      </c>
      <c r="C46" s="9"/>
      <c r="D46" s="3"/>
      <c r="E46" s="9"/>
      <c r="F46" s="3"/>
      <c r="G46" s="3"/>
      <c r="H46" s="2"/>
      <c r="I46" s="2"/>
      <c r="J46" s="2"/>
      <c r="K46" s="2"/>
      <c r="L46" s="2"/>
      <c r="M46" s="15"/>
      <c r="N46" s="2"/>
      <c r="O46" s="2"/>
      <c r="P46" s="14"/>
      <c r="Q46" s="12"/>
      <c r="R46" s="3"/>
      <c r="S46" s="2"/>
      <c r="T46" s="14"/>
      <c r="U46" s="2"/>
      <c r="V46" s="2"/>
      <c r="W46" s="2"/>
      <c r="X46" s="3"/>
      <c r="Y46" s="2">
        <v>677.5</v>
      </c>
      <c r="Z46" s="28">
        <v>732.7</v>
      </c>
      <c r="AA46" s="2">
        <f>Z46-Y46</f>
        <v>55.200000000000045</v>
      </c>
    </row>
    <row r="47" spans="1:27" ht="12.75">
      <c r="A47" s="2">
        <v>41</v>
      </c>
      <c r="B47" s="2" t="s">
        <v>63</v>
      </c>
      <c r="C47" s="9"/>
      <c r="D47" s="3"/>
      <c r="E47" s="9"/>
      <c r="F47" s="3"/>
      <c r="G47" s="3"/>
      <c r="H47" s="2"/>
      <c r="I47" s="2"/>
      <c r="J47" s="2"/>
      <c r="K47" s="2"/>
      <c r="L47" s="2"/>
      <c r="M47" s="15"/>
      <c r="N47" s="2"/>
      <c r="O47" s="2"/>
      <c r="P47" s="14"/>
      <c r="Q47" s="12"/>
      <c r="R47" s="3"/>
      <c r="S47" s="2"/>
      <c r="T47" s="14"/>
      <c r="U47" s="2"/>
      <c r="V47" s="2"/>
      <c r="W47" s="2"/>
      <c r="X47" s="3"/>
      <c r="Y47" s="2">
        <v>713.4</v>
      </c>
      <c r="Z47" s="28">
        <v>732.7</v>
      </c>
      <c r="AA47" s="2">
        <f>Z47-Y47</f>
        <v>19.300000000000068</v>
      </c>
    </row>
    <row r="48" spans="1:27" ht="12.75">
      <c r="A48" s="2">
        <v>42</v>
      </c>
      <c r="B48" s="2" t="s">
        <v>64</v>
      </c>
      <c r="C48" s="9"/>
      <c r="D48" s="3"/>
      <c r="E48" s="9"/>
      <c r="F48" s="3"/>
      <c r="G48" s="3"/>
      <c r="H48" s="2"/>
      <c r="I48" s="2"/>
      <c r="J48" s="2"/>
      <c r="K48" s="2"/>
      <c r="L48" s="2"/>
      <c r="M48" s="15"/>
      <c r="N48" s="2"/>
      <c r="O48" s="2"/>
      <c r="P48" s="14"/>
      <c r="Q48" s="12"/>
      <c r="R48" s="3"/>
      <c r="S48" s="2"/>
      <c r="T48" s="14"/>
      <c r="U48" s="2"/>
      <c r="V48" s="2"/>
      <c r="W48" s="2"/>
      <c r="X48" s="3"/>
      <c r="Y48" s="2">
        <v>725.9</v>
      </c>
      <c r="Z48" s="28">
        <v>732.7</v>
      </c>
      <c r="AA48" s="2">
        <f>Z48-Y48</f>
        <v>6.800000000000068</v>
      </c>
    </row>
    <row r="49" spans="1:27" ht="12.75">
      <c r="A49" s="2">
        <v>43</v>
      </c>
      <c r="B49" s="2" t="s">
        <v>65</v>
      </c>
      <c r="C49" s="9"/>
      <c r="D49" s="3"/>
      <c r="E49" s="9"/>
      <c r="F49" s="3"/>
      <c r="G49" s="3"/>
      <c r="H49" s="2"/>
      <c r="I49" s="2"/>
      <c r="J49" s="2"/>
      <c r="K49" s="2"/>
      <c r="L49" s="2"/>
      <c r="M49" s="15"/>
      <c r="N49" s="2"/>
      <c r="O49" s="2"/>
      <c r="P49" s="14"/>
      <c r="Q49" s="12"/>
      <c r="R49" s="3"/>
      <c r="S49" s="2"/>
      <c r="T49" s="14"/>
      <c r="U49" s="2"/>
      <c r="V49" s="2"/>
      <c r="W49" s="2"/>
      <c r="X49" s="3"/>
      <c r="Y49" s="2">
        <v>726.3</v>
      </c>
      <c r="Z49" s="28">
        <v>732.7</v>
      </c>
      <c r="AA49" s="2">
        <f>Z49-Y49</f>
        <v>6.400000000000091</v>
      </c>
    </row>
  </sheetData>
  <mergeCells count="1">
    <mergeCell ref="B4:AA4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Plan3</cp:lastModifiedBy>
  <cp:lastPrinted>2016-05-11T11:19:17Z</cp:lastPrinted>
  <dcterms:created xsi:type="dcterms:W3CDTF">1996-10-08T23:32:33Z</dcterms:created>
  <dcterms:modified xsi:type="dcterms:W3CDTF">2016-05-11T11:19:23Z</dcterms:modified>
  <cp:category/>
  <cp:version/>
  <cp:contentType/>
  <cp:contentStatus/>
</cp:coreProperties>
</file>