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зподіл (без ПДВ)" sheetId="1" r:id="rId1"/>
  </sheets>
  <definedNames>
    <definedName name="_xlnm.Print_Area" localSheetId="0">'Розподіл (без ПДВ)'!$A$1:$O$193</definedName>
  </definedNames>
  <calcPr fullCalcOnLoad="1"/>
</workbook>
</file>

<file path=xl/sharedStrings.xml><?xml version="1.0" encoding="utf-8"?>
<sst xmlns="http://schemas.openxmlformats.org/spreadsheetml/2006/main" count="603" uniqueCount="229">
  <si>
    <t>"ЗАТВЕРДЖЕНО"</t>
  </si>
  <si>
    <t>Генеральний директор  ПАТ "Лубнигаз"     С.Ф.Бородін</t>
  </si>
  <si>
    <t>Публічне акціонерне товариство по газопостачанню та газифікації "Лубнигаз"</t>
  </si>
  <si>
    <t>м.п.</t>
  </si>
  <si>
    <t>газорозподільного підприємства</t>
  </si>
  <si>
    <t>ПАТ "Лубнигаз"</t>
  </si>
  <si>
    <t>на 2015 рік</t>
  </si>
  <si>
    <t>№ з/п</t>
  </si>
  <si>
    <t>Назва робіт</t>
  </si>
  <si>
    <t>Усього в кількісному виразі, 
одиниці</t>
  </si>
  <si>
    <t>Усього 
обсяг фінансування,  тис.грн без ПДВ</t>
  </si>
  <si>
    <t>І квартал</t>
  </si>
  <si>
    <t>ІІ квартал</t>
  </si>
  <si>
    <t>ІІІ квартал</t>
  </si>
  <si>
    <t>ІV квартал</t>
  </si>
  <si>
    <t xml:space="preserve">Джерело фінансування (окремо по кожному виду робіт) </t>
  </si>
  <si>
    <t>ТЕО проведення робіт</t>
  </si>
  <si>
    <t>Примітка</t>
  </si>
  <si>
    <t>Розділ I. Розподільчі газопроводи</t>
  </si>
  <si>
    <t>Реконструкція, усього, км, у т.ч.:</t>
  </si>
  <si>
    <t>1.1</t>
  </si>
  <si>
    <t>амортизація</t>
  </si>
  <si>
    <t>Держмайно</t>
  </si>
  <si>
    <t>1.2</t>
  </si>
  <si>
    <t>1.3</t>
  </si>
  <si>
    <t>прибуток</t>
  </si>
  <si>
    <t>Капремонт газових мереж, усього, км, у т.ч.:</t>
  </si>
  <si>
    <t>2.1</t>
  </si>
  <si>
    <r>
      <t xml:space="preserve">Газопровід н/т с.Олександрівка Лубенського району,  вул. Радянська, сталь </t>
    </r>
    <r>
      <rPr>
        <sz val="16"/>
        <rFont val="Times New Roman"/>
        <family val="1"/>
      </rPr>
      <t>(капремонт та заміна опор газопроводу, фарбування газопроводу, заміна діелектричних прокладок)</t>
    </r>
    <r>
      <rPr>
        <sz val="20"/>
        <rFont val="Times New Roman"/>
        <family val="1"/>
      </rPr>
      <t xml:space="preserve">, км    </t>
    </r>
  </si>
  <si>
    <t>Додаток 3</t>
  </si>
  <si>
    <t>Заміна газових мереж, км</t>
  </si>
  <si>
    <t>(розшифрувати по кожному окремому об`єкту)</t>
  </si>
  <si>
    <t>Кільцювання газових мереж, км:</t>
  </si>
  <si>
    <t>4.1</t>
  </si>
  <si>
    <t>Газопровід н/т по вул.Монастирській від ж.б. № 37 до ж.б. № 57 в м.Лубни, поліетилен Ø 63 мм</t>
  </si>
  <si>
    <t>Додаток 4</t>
  </si>
  <si>
    <t>Приєднання стандартне, всього в тому числі:</t>
  </si>
  <si>
    <t>5.1</t>
  </si>
  <si>
    <t>сільська місцевість, всього в тому числі:</t>
  </si>
  <si>
    <t>5.1.1</t>
  </si>
  <si>
    <t>G 4,0 всього в тому числі:</t>
  </si>
  <si>
    <t xml:space="preserve">підземне </t>
  </si>
  <si>
    <t xml:space="preserve">надземне </t>
  </si>
  <si>
    <t>G 6,0 всього в тому числі:</t>
  </si>
  <si>
    <t>5.2</t>
  </si>
  <si>
    <t>міська місцевість, всього в тому числі:</t>
  </si>
  <si>
    <t>5.2.1</t>
  </si>
  <si>
    <t>5.2.2</t>
  </si>
  <si>
    <t xml:space="preserve">Інше </t>
  </si>
  <si>
    <t xml:space="preserve">УСЬОГО по розділу І,  у т.ч.:                                </t>
  </si>
  <si>
    <t>х</t>
  </si>
  <si>
    <t>за рахунок амортизаційних відрахувань</t>
  </si>
  <si>
    <t>за рахунок прибутку</t>
  </si>
  <si>
    <t>за рахунок інших джерел</t>
  </si>
  <si>
    <t>Розділ II. Споруди на розподільчих газопроводах</t>
  </si>
  <si>
    <t>Реконструкція, усього, у тому числі, од.:</t>
  </si>
  <si>
    <t>ГРП (заміна обладнання), од.</t>
  </si>
  <si>
    <t>1.1.1</t>
  </si>
  <si>
    <t>ГРП вул. Радгоспна м. Пирятин</t>
  </si>
  <si>
    <t>Додаток 5</t>
  </si>
  <si>
    <t>1.1.2</t>
  </si>
  <si>
    <t>ГРП вул. Цибаня м. Пирятин</t>
  </si>
  <si>
    <t>Додаток 6</t>
  </si>
  <si>
    <t>1.1.3</t>
  </si>
  <si>
    <t>ГРП  вул.П.Кільцева м.Лубни</t>
  </si>
  <si>
    <t>1.1.4</t>
  </si>
  <si>
    <t>ГРП с.Ждани Лубенського р-ну</t>
  </si>
  <si>
    <t>ГРП  с. В.Булатець Лубенського р-ну</t>
  </si>
  <si>
    <t>Додаток 9</t>
  </si>
  <si>
    <t>ШРП (повна заміна), од.</t>
  </si>
  <si>
    <t>1.2.1</t>
  </si>
  <si>
    <t>ШРП вул.Леніна с.Покровщина Гребінківського р-ну</t>
  </si>
  <si>
    <t>Додаток 10</t>
  </si>
  <si>
    <t>1.2.2</t>
  </si>
  <si>
    <t>ШРП вул.Набережна с.Овсюки Гребінківського р-ну</t>
  </si>
  <si>
    <t>1.2.3</t>
  </si>
  <si>
    <t>ШРП вул.Перемоги с.Корніївка Гребінківського р-ну</t>
  </si>
  <si>
    <t>1.2.4</t>
  </si>
  <si>
    <t>ШРП вул.П'ятикопа с.Піски  Лубенського р-ну</t>
  </si>
  <si>
    <t>1.2.5</t>
  </si>
  <si>
    <t>ШРП вул.Шевченка с.Б.Рудка Пирятинського р-ну</t>
  </si>
  <si>
    <t>1.2.6</t>
  </si>
  <si>
    <t>ШРП вул.Петровського с.Б.Рудка Пирятинського р-ну</t>
  </si>
  <si>
    <t>1.2.7</t>
  </si>
  <si>
    <t>ШРП вул.Луценка с.Б.Рудка Пирятинського р-ну</t>
  </si>
  <si>
    <t>1.2.8</t>
  </si>
  <si>
    <t>ШРП вул.Леніна смт.Оржиця</t>
  </si>
  <si>
    <t>1.2.9</t>
  </si>
  <si>
    <t>ШРП вул.Леніна, 89 смт.Оржиця</t>
  </si>
  <si>
    <t>СКЗ (заміна станції та анодних заземлювачів), од.</t>
  </si>
  <si>
    <t>1.3.1</t>
  </si>
  <si>
    <t>СКЗ вул.Радянська с.Ломаки Лубенського р-ну</t>
  </si>
  <si>
    <t>Додаток 11</t>
  </si>
  <si>
    <t>1.3.2</t>
  </si>
  <si>
    <t>СКЗ вул.Леніна с.Майорщина Гребінківського р-ну</t>
  </si>
  <si>
    <t>1.3.3</t>
  </si>
  <si>
    <t>СКЗ с.Майорщина Гребінківського р-ну</t>
  </si>
  <si>
    <t>1.3.4</t>
  </si>
  <si>
    <t>СКЗ вул.Гагаріна м.Пирятин</t>
  </si>
  <si>
    <t>Додаток 12</t>
  </si>
  <si>
    <t>СКЗ вул.Коцюбинського м.Пирятин</t>
  </si>
  <si>
    <t>1.3.5</t>
  </si>
  <si>
    <t>СКЗ вул.Щорса с.Хоружівка Оржицького р-ну</t>
  </si>
  <si>
    <t>1.3.6</t>
  </si>
  <si>
    <t>СКЗ вул.Кірова с.Вороненці Оржицького р-ну</t>
  </si>
  <si>
    <t>ГРП, од.</t>
  </si>
  <si>
    <t>ШГРП, од.</t>
  </si>
  <si>
    <t>домові регулятори тиску, од.</t>
  </si>
  <si>
    <t>1.4</t>
  </si>
  <si>
    <t>засувки на розподільчих газопроводах та їх відгалуженнях, од.</t>
  </si>
  <si>
    <t>1.5</t>
  </si>
  <si>
    <t>конденсатозбірники, од.</t>
  </si>
  <si>
    <t>1.6</t>
  </si>
  <si>
    <t>компенсатори, од.</t>
  </si>
  <si>
    <t>1.7</t>
  </si>
  <si>
    <t>газові колодязі, од.</t>
  </si>
  <si>
    <t>1.8</t>
  </si>
  <si>
    <t>Інше (розшифрувати), од.</t>
  </si>
  <si>
    <t>Капремонт, усього, у тому числі, шт.:</t>
  </si>
  <si>
    <t>ГРП (ремонт будівель), од.</t>
  </si>
  <si>
    <t>2.1.1</t>
  </si>
  <si>
    <t>ГРП с. Рудка Гребінківського р-ну</t>
  </si>
  <si>
    <t>Додаток 13</t>
  </si>
  <si>
    <t>2.1.2</t>
  </si>
  <si>
    <t>ГРП с. Покровщина Гребінківського р-ну</t>
  </si>
  <si>
    <t>Додаток 14</t>
  </si>
  <si>
    <t>2.1.3</t>
  </si>
  <si>
    <t>ГРП с.Засулля Лубенського р-ну</t>
  </si>
  <si>
    <t>Додаток 15</t>
  </si>
  <si>
    <t>2.1.4</t>
  </si>
  <si>
    <t>ГРП с.Ст.Іржавець Оржицького р-ну</t>
  </si>
  <si>
    <t>Додаток 16</t>
  </si>
  <si>
    <t>2.1.5</t>
  </si>
  <si>
    <t>ГРП с.Тарасівка Оржицького р-ну</t>
  </si>
  <si>
    <t>Додаток 17</t>
  </si>
  <si>
    <t>2.1.6</t>
  </si>
  <si>
    <t>ГРП с.Малютенці Пирятинського р-ну</t>
  </si>
  <si>
    <t>Додаток 18</t>
  </si>
  <si>
    <t>2.2</t>
  </si>
  <si>
    <t>Додаток 19-22</t>
  </si>
  <si>
    <t>2.3</t>
  </si>
  <si>
    <t>2.4</t>
  </si>
  <si>
    <t>Заміна, усього, у тому числі, од.:</t>
  </si>
  <si>
    <t>3.1</t>
  </si>
  <si>
    <t>3.2</t>
  </si>
  <si>
    <t>3.3</t>
  </si>
  <si>
    <t>3.4</t>
  </si>
  <si>
    <t>3.5</t>
  </si>
  <si>
    <t>3.6</t>
  </si>
  <si>
    <t>3.7</t>
  </si>
  <si>
    <t>Інше (розшифрувати)</t>
  </si>
  <si>
    <t>Будівництво СКЗ I пров. П.Осипенко м.Лубни</t>
  </si>
  <si>
    <t>Додаток 23</t>
  </si>
  <si>
    <t>4.2</t>
  </si>
  <si>
    <t>Будівництво СКЗ вул.Комсомольська м.Лубни</t>
  </si>
  <si>
    <t xml:space="preserve">УСЬОГО по розділу ІІ,  у т.ч.:                                </t>
  </si>
  <si>
    <t>Розділ III. Транспортні засоби спеціального призначення</t>
  </si>
  <si>
    <t>Модернізація, од.</t>
  </si>
  <si>
    <t>(розшифрувати по кожному окремому ТЗ)</t>
  </si>
  <si>
    <t>2</t>
  </si>
  <si>
    <t>Техпереозброєння, од.</t>
  </si>
  <si>
    <t>3</t>
  </si>
  <si>
    <t>Придбання, од.</t>
  </si>
  <si>
    <t xml:space="preserve">УСЬОГО по розділу ІІІ,  у т.ч.:                                </t>
  </si>
  <si>
    <t>Розділ ІV.  Заходи, спрямовані на зниження виробничо-технологічних витрат та понаднормованих втрат природного газу</t>
  </si>
  <si>
    <t xml:space="preserve">Придбання та встановлення дублюючих приладів обліку газу </t>
  </si>
  <si>
    <t>ГРС Яцини</t>
  </si>
  <si>
    <t>Шафовий пункт обліку газу з ультразвуковим лічильником газу типу "Зонд 1" G-65</t>
  </si>
  <si>
    <t>Додаток 31</t>
  </si>
  <si>
    <t>Шафовий пункт обліку газу з ультразвуковим лічильником газу типу "Зонд 1" G-160</t>
  </si>
  <si>
    <t>Додаток 32</t>
  </si>
  <si>
    <t>Упровадження систем дистанційного зняття показів лічильників</t>
  </si>
  <si>
    <t>Встановлення побутових лічильників газу населенню</t>
  </si>
  <si>
    <t>стаття "інші витрати на встановлення лічильників"</t>
  </si>
  <si>
    <t>Додаток 24</t>
  </si>
  <si>
    <t>Власне майно</t>
  </si>
  <si>
    <t xml:space="preserve">УСЬОГО по розділу ІV,  у т.ч.:                                </t>
  </si>
  <si>
    <t>Розділ V.  Придбання сучасних приладів діагностики і обстеження та впровадження систем протиаварійного захисту систем газопостачання</t>
  </si>
  <si>
    <t>Високочутливі прилади для обстеження та діагностики стану газових мереж та споруд на них</t>
  </si>
  <si>
    <t>(розшифрувати)</t>
  </si>
  <si>
    <t>Одориметри, газоаналізатори, електричні прилади для служб ЕХЗ</t>
  </si>
  <si>
    <t>Вимірювач опору заземлення ЦС 4107</t>
  </si>
  <si>
    <t>Додаток 25</t>
  </si>
  <si>
    <t>Портативний вимірювач одоранта в газі EX-TEC ОД4</t>
  </si>
  <si>
    <t>Додаток 35</t>
  </si>
  <si>
    <t>Диспетчеризація, дистанційне зняття показників режимів транспортування газу</t>
  </si>
  <si>
    <t xml:space="preserve">УСЬОГО по розділу V,  у т.ч.:                                </t>
  </si>
  <si>
    <t xml:space="preserve">Розділ VI. Інше </t>
  </si>
  <si>
    <t>1</t>
  </si>
  <si>
    <t>Установка для повірки побутових лічильників газу "Темпо-3" МРД, шт</t>
  </si>
  <si>
    <t>Додаток 28</t>
  </si>
  <si>
    <t>Бензиновий нарізувач швів  Т400, шт</t>
  </si>
  <si>
    <t>Додаток 29</t>
  </si>
  <si>
    <t>4</t>
  </si>
  <si>
    <t>Трубогиб ручний гідравлічний  ТГР-50А, шт</t>
  </si>
  <si>
    <t>Додаток 30</t>
  </si>
  <si>
    <t xml:space="preserve">УСЬОГО по розділу VІ,  у т.ч.:                                </t>
  </si>
  <si>
    <t>УСЬОГО, у тому числі : (I+II+III+IV+V+VI)</t>
  </si>
  <si>
    <t>Керівник підприємства</t>
  </si>
  <si>
    <t>С.Ф.Бородін</t>
  </si>
  <si>
    <t>(підпис)</t>
  </si>
  <si>
    <t>М.П.</t>
  </si>
  <si>
    <t>Начальник планово-економічного відділу</t>
  </si>
  <si>
    <t>Т.М.Митяй</t>
  </si>
  <si>
    <t>В.о. головного інженера</t>
  </si>
  <si>
    <t>А.М.Бойчук</t>
  </si>
  <si>
    <t>___________________________________________</t>
  </si>
  <si>
    <t>(Дата підпису інвестиційної програми керівником підприємства)</t>
  </si>
  <si>
    <t>Додаток 27</t>
  </si>
  <si>
    <r>
      <t xml:space="preserve">Інвестиційна програма </t>
    </r>
    <r>
      <rPr>
        <b/>
        <sz val="28"/>
        <rFont val="Times New Roman"/>
        <family val="1"/>
      </rPr>
      <t>(коригована)</t>
    </r>
  </si>
  <si>
    <t>" ______ " ______________________ 2015 р.</t>
  </si>
  <si>
    <t>Приєднання нестандартне, всього в тому числі:</t>
  </si>
  <si>
    <t>6.1</t>
  </si>
  <si>
    <t>6</t>
  </si>
  <si>
    <t>6.1.1</t>
  </si>
  <si>
    <t>6.1.2</t>
  </si>
  <si>
    <t>G 40,0 всього в тому числі:</t>
  </si>
  <si>
    <t>5</t>
  </si>
  <si>
    <t>Меблі</t>
  </si>
  <si>
    <t>прибуток від здійснення інших видів діяльності</t>
  </si>
  <si>
    <t>Інформаційний щит</t>
  </si>
  <si>
    <t>7</t>
  </si>
  <si>
    <t>Компресор КЕНТАВР КП-50/20, шт</t>
  </si>
  <si>
    <t>Реконструкція виробничого корпусу під адміністративний по вул.Л.Толстого, 87 в м.Лубни Полтавської області (I черга)</t>
  </si>
  <si>
    <t>Заміна роторних лічильників газу у населення, шт</t>
  </si>
  <si>
    <t>Додаток 2</t>
  </si>
  <si>
    <t>Додаток 12.1</t>
  </si>
  <si>
    <t>Додаток 12.2</t>
  </si>
  <si>
    <t>Додаток 26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</si>
</sst>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i/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2"/>
    </font>
    <font>
      <b/>
      <sz val="28"/>
      <name val="Times New Roman"/>
      <family val="1"/>
    </font>
    <font>
      <sz val="13"/>
      <name val="Times New Roman"/>
      <family val="1"/>
    </font>
    <font>
      <sz val="20"/>
      <color indexed="10"/>
      <name val="Times New Roman"/>
      <family val="1"/>
    </font>
    <font>
      <sz val="16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49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left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173" fontId="26" fillId="0" borderId="24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173" fontId="1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8" fillId="0" borderId="25" xfId="0" applyNumberFormat="1" applyFont="1" applyFill="1" applyBorder="1" applyAlignment="1">
      <alignment horizontal="left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173" fontId="21" fillId="0" borderId="24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73" fontId="19" fillId="0" borderId="16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2" fontId="26" fillId="0" borderId="24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172" fontId="19" fillId="0" borderId="26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73" fontId="19" fillId="0" borderId="26" xfId="0" applyNumberFormat="1" applyFont="1" applyFill="1" applyBorder="1" applyAlignment="1">
      <alignment horizontal="center" vertical="center"/>
    </xf>
    <xf numFmtId="172" fontId="33" fillId="0" borderId="22" xfId="0" applyNumberFormat="1" applyFont="1" applyFill="1" applyBorder="1" applyAlignment="1">
      <alignment horizontal="center" vertical="center" wrapText="1"/>
    </xf>
    <xf numFmtId="2" fontId="33" fillId="0" borderId="24" xfId="0" applyNumberFormat="1" applyFont="1" applyFill="1" applyBorder="1" applyAlignment="1">
      <alignment horizontal="center" vertical="center" wrapText="1"/>
    </xf>
    <xf numFmtId="1" fontId="33" fillId="0" borderId="24" xfId="0" applyNumberFormat="1" applyFont="1" applyFill="1" applyBorder="1" applyAlignment="1">
      <alignment horizontal="center" vertical="center" wrapText="1"/>
    </xf>
    <xf numFmtId="172" fontId="33" fillId="0" borderId="24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49" fontId="26" fillId="0" borderId="27" xfId="0" applyNumberFormat="1" applyFont="1" applyFill="1" applyBorder="1" applyAlignment="1">
      <alignment horizontal="center" vertical="center" wrapText="1"/>
    </xf>
    <xf numFmtId="0" fontId="32" fillId="0" borderId="28" xfId="0" applyNumberFormat="1" applyFont="1" applyFill="1" applyBorder="1" applyAlignment="1">
      <alignment horizontal="left" vertical="center" wrapText="1"/>
    </xf>
    <xf numFmtId="0" fontId="33" fillId="24" borderId="29" xfId="0" applyFont="1" applyFill="1" applyBorder="1" applyAlignment="1">
      <alignment horizontal="center" vertical="center" wrapText="1"/>
    </xf>
    <xf numFmtId="2" fontId="21" fillId="24" borderId="30" xfId="0" applyNumberFormat="1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33" fillId="6" borderId="13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left" vertical="center" wrapText="1"/>
    </xf>
    <xf numFmtId="0" fontId="28" fillId="6" borderId="17" xfId="0" applyFont="1" applyFill="1" applyBorder="1" applyAlignment="1">
      <alignment horizontal="center" vertical="center" wrapText="1"/>
    </xf>
    <xf numFmtId="2" fontId="37" fillId="6" borderId="17" xfId="0" applyNumberFormat="1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vertical="center"/>
    </xf>
    <xf numFmtId="0" fontId="33" fillId="6" borderId="22" xfId="0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left" vertical="center" wrapText="1"/>
    </xf>
    <xf numFmtId="0" fontId="28" fillId="6" borderId="16" xfId="0" applyFont="1" applyFill="1" applyBorder="1" applyAlignment="1">
      <alignment horizontal="center" vertical="center" wrapText="1"/>
    </xf>
    <xf numFmtId="2" fontId="37" fillId="6" borderId="16" xfId="0" applyNumberFormat="1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vertical="center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2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/>
    </xf>
    <xf numFmtId="49" fontId="19" fillId="0" borderId="34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wrapText="1"/>
    </xf>
    <xf numFmtId="1" fontId="19" fillId="0" borderId="19" xfId="0" applyNumberFormat="1" applyFont="1" applyFill="1" applyBorder="1" applyAlignment="1">
      <alignment horizontal="center" vertical="center" wrapText="1"/>
    </xf>
    <xf numFmtId="173" fontId="19" fillId="0" borderId="19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19" fillId="0" borderId="35" xfId="0" applyNumberFormat="1" applyFont="1" applyFill="1" applyBorder="1" applyAlignment="1">
      <alignment horizontal="center" vertical="center" wrapText="1"/>
    </xf>
    <xf numFmtId="173" fontId="19" fillId="0" borderId="21" xfId="0" applyNumberFormat="1" applyFont="1" applyFill="1" applyBorder="1" applyAlignment="1">
      <alignment horizontal="center" vertical="center" wrapText="1"/>
    </xf>
    <xf numFmtId="173" fontId="19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9" fontId="25" fillId="0" borderId="37" xfId="0" applyNumberFormat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33" fillId="0" borderId="35" xfId="0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vertical="center" wrapText="1"/>
    </xf>
    <xf numFmtId="173" fontId="33" fillId="0" borderId="2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6" fillId="0" borderId="35" xfId="0" applyFont="1" applyFill="1" applyBorder="1" applyAlignment="1">
      <alignment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2" fontId="36" fillId="6" borderId="17" xfId="0" applyNumberFormat="1" applyFont="1" applyFill="1" applyBorder="1" applyAlignment="1">
      <alignment horizontal="center" vertical="center" wrapText="1"/>
    </xf>
    <xf numFmtId="2" fontId="36" fillId="6" borderId="16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1" fontId="33" fillId="0" borderId="21" xfId="0" applyNumberFormat="1" applyFont="1" applyBorder="1" applyAlignment="1">
      <alignment horizontal="center" vertical="center" wrapText="1"/>
    </xf>
    <xf numFmtId="2" fontId="33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wrapText="1"/>
    </xf>
    <xf numFmtId="0" fontId="26" fillId="0" borderId="4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/>
    </xf>
    <xf numFmtId="0" fontId="20" fillId="0" borderId="21" xfId="0" applyFont="1" applyBorder="1" applyAlignment="1">
      <alignment/>
    </xf>
    <xf numFmtId="0" fontId="32" fillId="0" borderId="23" xfId="0" applyFont="1" applyFill="1" applyBorder="1" applyAlignment="1">
      <alignment wrapText="1"/>
    </xf>
    <xf numFmtId="1" fontId="33" fillId="0" borderId="21" xfId="0" applyNumberFormat="1" applyFont="1" applyFill="1" applyBorder="1" applyAlignment="1">
      <alignment horizontal="center" vertical="center" wrapText="1"/>
    </xf>
    <xf numFmtId="2" fontId="33" fillId="0" borderId="21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23" xfId="0" applyFont="1" applyFill="1" applyBorder="1" applyAlignment="1">
      <alignment/>
    </xf>
    <xf numFmtId="0" fontId="32" fillId="0" borderId="1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33" fillId="6" borderId="27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left" vertical="center" wrapText="1"/>
    </xf>
    <xf numFmtId="0" fontId="28" fillId="6" borderId="26" xfId="0" applyFont="1" applyFill="1" applyBorder="1" applyAlignment="1">
      <alignment horizontal="center" vertical="center" wrapText="1"/>
    </xf>
    <xf numFmtId="0" fontId="34" fillId="6" borderId="28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2" fontId="28" fillId="0" borderId="24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3" fillId="6" borderId="44" xfId="0" applyFont="1" applyFill="1" applyBorder="1" applyAlignment="1">
      <alignment horizontal="center" vertical="center" wrapText="1"/>
    </xf>
    <xf numFmtId="0" fontId="36" fillId="6" borderId="45" xfId="0" applyFont="1" applyFill="1" applyBorder="1" applyAlignment="1">
      <alignment horizontal="left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34" fillId="6" borderId="42" xfId="0" applyFont="1" applyFill="1" applyBorder="1" applyAlignment="1">
      <alignment vertical="center"/>
    </xf>
    <xf numFmtId="2" fontId="37" fillId="6" borderId="4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46" xfId="0" applyFont="1" applyBorder="1" applyAlignment="1">
      <alignment/>
    </xf>
    <xf numFmtId="0" fontId="32" fillId="0" borderId="46" xfId="0" applyFont="1" applyBorder="1" applyAlignment="1">
      <alignment horizontal="center"/>
    </xf>
    <xf numFmtId="0" fontId="32" fillId="0" borderId="0" xfId="0" applyFont="1" applyAlignment="1">
      <alignment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32" fillId="0" borderId="28" xfId="0" applyFont="1" applyFill="1" applyBorder="1" applyAlignment="1">
      <alignment horizontal="left" vertical="center" wrapText="1"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26" xfId="0" applyNumberFormat="1" applyFont="1" applyFill="1" applyBorder="1" applyAlignment="1">
      <alignment horizontal="center" vertical="center"/>
    </xf>
    <xf numFmtId="172" fontId="19" fillId="0" borderId="47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left" vertical="center" wrapText="1"/>
    </xf>
    <xf numFmtId="0" fontId="28" fillId="6" borderId="21" xfId="0" applyFont="1" applyFill="1" applyBorder="1" applyAlignment="1">
      <alignment horizontal="center" vertical="center" wrapText="1"/>
    </xf>
    <xf numFmtId="2" fontId="37" fillId="6" borderId="21" xfId="0" applyNumberFormat="1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vertical="center"/>
    </xf>
    <xf numFmtId="0" fontId="33" fillId="24" borderId="48" xfId="0" applyFont="1" applyFill="1" applyBorder="1" applyAlignment="1">
      <alignment horizontal="center" vertical="center" wrapText="1"/>
    </xf>
    <xf numFmtId="2" fontId="21" fillId="24" borderId="49" xfId="0" applyNumberFormat="1" applyFont="1" applyFill="1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33" fillId="24" borderId="50" xfId="0" applyFont="1" applyFill="1" applyBorder="1" applyAlignment="1">
      <alignment vertical="center"/>
    </xf>
    <xf numFmtId="49" fontId="19" fillId="0" borderId="51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33" fillId="6" borderId="21" xfId="0" applyFont="1" applyFill="1" applyBorder="1" applyAlignment="1">
      <alignment horizontal="center" vertical="center" wrapText="1"/>
    </xf>
    <xf numFmtId="2" fontId="36" fillId="6" borderId="21" xfId="0" applyNumberFormat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/>
    </xf>
    <xf numFmtId="2" fontId="26" fillId="0" borderId="53" xfId="0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2" fontId="19" fillId="0" borderId="53" xfId="0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2" fontId="19" fillId="0" borderId="53" xfId="0" applyNumberFormat="1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2" fontId="33" fillId="0" borderId="2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36" fillId="6" borderId="26" xfId="0" applyNumberFormat="1" applyFont="1" applyFill="1" applyBorder="1" applyAlignment="1">
      <alignment horizontal="center" vertical="center" wrapText="1"/>
    </xf>
    <xf numFmtId="0" fontId="28" fillId="24" borderId="54" xfId="0" applyFont="1" applyFill="1" applyBorder="1" applyAlignment="1">
      <alignment horizontal="center" vertical="center" wrapText="1"/>
    </xf>
    <xf numFmtId="2" fontId="23" fillId="24" borderId="54" xfId="0" applyNumberFormat="1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/>
    </xf>
    <xf numFmtId="0" fontId="20" fillId="24" borderId="55" xfId="0" applyFont="1" applyFill="1" applyBorder="1" applyAlignment="1">
      <alignment/>
    </xf>
    <xf numFmtId="49" fontId="32" fillId="0" borderId="56" xfId="0" applyNumberFormat="1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2" fontId="19" fillId="0" borderId="58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2" fontId="26" fillId="0" borderId="52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2" fontId="19" fillId="0" borderId="52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2" fontId="19" fillId="0" borderId="52" xfId="0" applyNumberFormat="1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2" fontId="37" fillId="6" borderId="26" xfId="0" applyNumberFormat="1" applyFont="1" applyFill="1" applyBorder="1" applyAlignment="1">
      <alignment horizontal="center" vertical="center" wrapText="1"/>
    </xf>
    <xf numFmtId="1" fontId="33" fillId="0" borderId="2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1" fontId="33" fillId="0" borderId="16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2" fontId="26" fillId="0" borderId="24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>
      <alignment horizontal="left" vertical="center" wrapText="1"/>
    </xf>
    <xf numFmtId="2" fontId="19" fillId="0" borderId="63" xfId="0" applyNumberFormat="1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 vertical="center" wrapText="1"/>
    </xf>
    <xf numFmtId="0" fontId="32" fillId="0" borderId="35" xfId="52" applyNumberFormat="1" applyFont="1" applyFill="1" applyBorder="1" applyAlignment="1" applyProtection="1">
      <alignment horizontal="left" vertical="center"/>
      <protection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173" fontId="33" fillId="0" borderId="19" xfId="0" applyNumberFormat="1" applyFont="1" applyFill="1" applyBorder="1" applyAlignment="1">
      <alignment horizontal="center" vertical="center" wrapText="1"/>
    </xf>
    <xf numFmtId="172" fontId="33" fillId="0" borderId="19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49" fontId="26" fillId="0" borderId="67" xfId="0" applyNumberFormat="1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>
      <alignment horizontal="center" vertical="center"/>
    </xf>
    <xf numFmtId="1" fontId="26" fillId="0" borderId="38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33" fillId="24" borderId="69" xfId="0" applyFont="1" applyFill="1" applyBorder="1" applyAlignment="1">
      <alignment horizontal="center" vertical="center" wrapText="1"/>
    </xf>
    <xf numFmtId="2" fontId="21" fillId="24" borderId="32" xfId="0" applyNumberFormat="1" applyFont="1" applyFill="1" applyBorder="1" applyAlignment="1">
      <alignment horizontal="center" vertical="center" wrapText="1"/>
    </xf>
    <xf numFmtId="0" fontId="33" fillId="24" borderId="32" xfId="0" applyFont="1" applyFill="1" applyBorder="1" applyAlignment="1">
      <alignment horizontal="center" vertical="center" wrapText="1"/>
    </xf>
    <xf numFmtId="0" fontId="33" fillId="24" borderId="33" xfId="0" applyFont="1" applyFill="1" applyBorder="1" applyAlignment="1">
      <alignment vertical="center"/>
    </xf>
    <xf numFmtId="0" fontId="33" fillId="6" borderId="70" xfId="0" applyFont="1" applyFill="1" applyBorder="1" applyAlignment="1">
      <alignment horizontal="center" vertical="center" wrapText="1"/>
    </xf>
    <xf numFmtId="0" fontId="36" fillId="6" borderId="71" xfId="0" applyFont="1" applyFill="1" applyBorder="1" applyAlignment="1">
      <alignment horizontal="left" vertical="center" wrapText="1"/>
    </xf>
    <xf numFmtId="0" fontId="28" fillId="6" borderId="71" xfId="0" applyFont="1" applyFill="1" applyBorder="1" applyAlignment="1">
      <alignment horizontal="center" vertical="center" wrapText="1"/>
    </xf>
    <xf numFmtId="2" fontId="37" fillId="6" borderId="71" xfId="0" applyNumberFormat="1" applyFont="1" applyFill="1" applyBorder="1" applyAlignment="1">
      <alignment horizontal="center" vertical="center" wrapText="1"/>
    </xf>
    <xf numFmtId="0" fontId="34" fillId="6" borderId="72" xfId="0" applyFont="1" applyFill="1" applyBorder="1" applyAlignment="1">
      <alignment vertical="center"/>
    </xf>
    <xf numFmtId="0" fontId="33" fillId="6" borderId="73" xfId="0" applyFont="1" applyFill="1" applyBorder="1" applyAlignment="1">
      <alignment horizontal="center" vertical="center" wrapText="1"/>
    </xf>
    <xf numFmtId="0" fontId="34" fillId="6" borderId="74" xfId="0" applyFont="1" applyFill="1" applyBorder="1" applyAlignment="1">
      <alignment vertical="center"/>
    </xf>
    <xf numFmtId="0" fontId="33" fillId="6" borderId="75" xfId="0" applyFont="1" applyFill="1" applyBorder="1" applyAlignment="1">
      <alignment horizontal="center" vertical="center" wrapText="1"/>
    </xf>
    <xf numFmtId="0" fontId="36" fillId="6" borderId="76" xfId="0" applyFont="1" applyFill="1" applyBorder="1" applyAlignment="1">
      <alignment horizontal="left" vertical="center" wrapText="1"/>
    </xf>
    <xf numFmtId="0" fontId="28" fillId="6" borderId="76" xfId="0" applyFont="1" applyFill="1" applyBorder="1" applyAlignment="1">
      <alignment horizontal="center" vertical="center" wrapText="1"/>
    </xf>
    <xf numFmtId="2" fontId="37" fillId="6" borderId="76" xfId="0" applyNumberFormat="1" applyFont="1" applyFill="1" applyBorder="1" applyAlignment="1">
      <alignment horizontal="center" vertical="center" wrapText="1"/>
    </xf>
    <xf numFmtId="0" fontId="34" fillId="6" borderId="77" xfId="0" applyFont="1" applyFill="1" applyBorder="1" applyAlignment="1">
      <alignment vertical="center"/>
    </xf>
    <xf numFmtId="0" fontId="33" fillId="6" borderId="26" xfId="0" applyFont="1" applyFill="1" applyBorder="1" applyAlignment="1">
      <alignment horizontal="center" vertical="center" wrapText="1"/>
    </xf>
    <xf numFmtId="49" fontId="19" fillId="0" borderId="78" xfId="0" applyNumberFormat="1" applyFont="1" applyFill="1" applyBorder="1" applyAlignment="1">
      <alignment horizontal="center" vertical="center" wrapText="1"/>
    </xf>
    <xf numFmtId="0" fontId="38" fillId="0" borderId="79" xfId="0" applyFont="1" applyFill="1" applyBorder="1" applyAlignment="1">
      <alignment horizontal="left" vertical="center" wrapText="1" indent="5"/>
    </xf>
    <xf numFmtId="0" fontId="25" fillId="0" borderId="25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172" fontId="43" fillId="0" borderId="19" xfId="0" applyNumberFormat="1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4" fillId="0" borderId="34" xfId="52" applyNumberFormat="1" applyFont="1" applyFill="1" applyBorder="1" applyAlignment="1" applyProtection="1">
      <alignment horizontal="left" vertical="center"/>
      <protection/>
    </xf>
    <xf numFmtId="2" fontId="39" fillId="0" borderId="24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2" fontId="43" fillId="0" borderId="21" xfId="0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73" fontId="33" fillId="0" borderId="15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3" fillId="10" borderId="81" xfId="0" applyFont="1" applyFill="1" applyBorder="1" applyAlignment="1">
      <alignment horizontal="center" vertical="center" wrapText="1"/>
    </xf>
    <xf numFmtId="0" fontId="33" fillId="10" borderId="82" xfId="0" applyFont="1" applyFill="1" applyBorder="1" applyAlignment="1">
      <alignment horizontal="center" vertical="center" wrapText="1"/>
    </xf>
    <xf numFmtId="0" fontId="33" fillId="10" borderId="8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33" fillId="24" borderId="81" xfId="0" applyFont="1" applyFill="1" applyBorder="1" applyAlignment="1">
      <alignment horizontal="left" vertical="center" wrapText="1"/>
    </xf>
    <xf numFmtId="0" fontId="33" fillId="24" borderId="82" xfId="0" applyFont="1" applyFill="1" applyBorder="1" applyAlignment="1">
      <alignment horizontal="left" vertical="center" wrapText="1"/>
    </xf>
    <xf numFmtId="0" fontId="37" fillId="24" borderId="84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33" fillId="1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85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3" fillId="10" borderId="8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49" fontId="26" fillId="0" borderId="87" xfId="0" applyNumberFormat="1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vertical="center" wrapText="1"/>
    </xf>
    <xf numFmtId="0" fontId="19" fillId="0" borderId="89" xfId="0" applyFont="1" applyFill="1" applyBorder="1" applyAlignment="1">
      <alignment horizontal="center" vertical="center" wrapText="1"/>
    </xf>
    <xf numFmtId="2" fontId="26" fillId="0" borderId="89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2" fontId="19" fillId="0" borderId="58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/>
    </xf>
    <xf numFmtId="49" fontId="26" fillId="0" borderId="90" xfId="0" applyNumberFormat="1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vertical="center" wrapText="1"/>
    </xf>
    <xf numFmtId="0" fontId="19" fillId="0" borderId="92" xfId="0" applyFont="1" applyFill="1" applyBorder="1" applyAlignment="1">
      <alignment horizontal="center" vertical="center" wrapText="1"/>
    </xf>
    <xf numFmtId="2" fontId="26" fillId="0" borderId="92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2" fontId="19" fillId="0" borderId="60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2" fontId="19" fillId="0" borderId="60" xfId="0" applyNumberFormat="1" applyFont="1" applyFill="1" applyBorder="1" applyAlignment="1">
      <alignment horizontal="center" vertical="center"/>
    </xf>
    <xf numFmtId="49" fontId="26" fillId="0" borderId="93" xfId="0" applyNumberFormat="1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32" fillId="0" borderId="95" xfId="0" applyFont="1" applyFill="1" applyBorder="1" applyAlignment="1">
      <alignment vertical="center" wrapText="1"/>
    </xf>
    <xf numFmtId="49" fontId="26" fillId="0" borderId="96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49" fontId="26" fillId="0" borderId="98" xfId="0" applyNumberFormat="1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wrapText="1"/>
    </xf>
    <xf numFmtId="2" fontId="33" fillId="0" borderId="16" xfId="0" applyNumberFormat="1" applyFont="1" applyFill="1" applyBorder="1" applyAlignment="1">
      <alignment horizontal="center" vertical="center" wrapText="1"/>
    </xf>
    <xf numFmtId="1" fontId="33" fillId="0" borderId="16" xfId="0" applyNumberFormat="1" applyFont="1" applyFill="1" applyBorder="1" applyAlignment="1">
      <alignment horizontal="center" vertical="center" wrapText="1"/>
    </xf>
    <xf numFmtId="49" fontId="26" fillId="0" borderId="35" xfId="0" applyNumberFormat="1" applyFont="1" applyFill="1" applyBorder="1" applyAlignment="1">
      <alignment horizontal="center" vertical="center" wrapText="1"/>
    </xf>
    <xf numFmtId="0" fontId="32" fillId="0" borderId="35" xfId="0" applyNumberFormat="1" applyFont="1" applyFill="1" applyBorder="1" applyAlignment="1">
      <alignment horizontal="left" vertical="center" wrapText="1"/>
    </xf>
    <xf numFmtId="1" fontId="26" fillId="0" borderId="24" xfId="0" applyNumberFormat="1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32" fillId="0" borderId="36" xfId="0" applyNumberFormat="1" applyFont="1" applyFill="1" applyBorder="1" applyAlignment="1">
      <alignment horizontal="left" vertical="center" wrapText="1"/>
    </xf>
    <xf numFmtId="1" fontId="26" fillId="0" borderId="47" xfId="0" applyNumberFormat="1" applyFont="1" applyFill="1" applyBorder="1" applyAlignment="1">
      <alignment horizontal="center" vertical="center" wrapText="1"/>
    </xf>
    <xf numFmtId="2" fontId="26" fillId="0" borderId="26" xfId="0" applyNumberFormat="1" applyFont="1" applyFill="1" applyBorder="1" applyAlignment="1">
      <alignment horizontal="center" vertical="center" wrapText="1"/>
    </xf>
    <xf numFmtId="1" fontId="26" fillId="0" borderId="26" xfId="0" applyNumberFormat="1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vertical="center" wrapText="1"/>
    </xf>
    <xf numFmtId="1" fontId="33" fillId="0" borderId="69" xfId="0" applyNumberFormat="1" applyFont="1" applyFill="1" applyBorder="1" applyAlignment="1">
      <alignment horizontal="center" vertical="center" wrapText="1"/>
    </xf>
    <xf numFmtId="2" fontId="33" fillId="0" borderId="100" xfId="0" applyNumberFormat="1" applyFont="1" applyFill="1" applyBorder="1" applyAlignment="1">
      <alignment horizontal="center" vertical="center" wrapText="1"/>
    </xf>
    <xf numFmtId="1" fontId="33" fillId="0" borderId="100" xfId="0" applyNumberFormat="1" applyFont="1" applyFill="1" applyBorder="1" applyAlignment="1">
      <alignment horizontal="center" vertical="center" wrapText="1"/>
    </xf>
    <xf numFmtId="49" fontId="26" fillId="0" borderId="81" xfId="0" applyNumberFormat="1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vertical="center" wrapText="1"/>
    </xf>
    <xf numFmtId="1" fontId="19" fillId="0" borderId="101" xfId="0" applyNumberFormat="1" applyFont="1" applyFill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0" fontId="32" fillId="0" borderId="34" xfId="52" applyNumberFormat="1" applyFont="1" applyFill="1" applyBorder="1" applyAlignment="1" applyProtection="1">
      <alignment horizontal="left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26" fillId="0" borderId="10" xfId="52" applyNumberFormat="1" applyFont="1" applyFill="1" applyBorder="1" applyAlignment="1" applyProtection="1">
      <alignment horizontal="left" vertical="center"/>
      <protection/>
    </xf>
    <xf numFmtId="1" fontId="19" fillId="0" borderId="12" xfId="0" applyNumberFormat="1" applyFont="1" applyFill="1" applyBorder="1" applyAlignment="1">
      <alignment horizontal="center" vertical="center" wrapText="1"/>
    </xf>
    <xf numFmtId="2" fontId="19" fillId="0" borderId="102" xfId="0" applyNumberFormat="1" applyFont="1" applyFill="1" applyBorder="1" applyAlignment="1">
      <alignment horizontal="center" vertical="center" wrapText="1"/>
    </xf>
    <xf numFmtId="1" fontId="19" fillId="0" borderId="102" xfId="0" applyNumberFormat="1" applyFont="1" applyFill="1" applyBorder="1" applyAlignment="1">
      <alignment horizontal="center" vertical="center" wrapText="1"/>
    </xf>
    <xf numFmtId="0" fontId="32" fillId="0" borderId="103" xfId="52" applyNumberFormat="1" applyFont="1" applyFill="1" applyBorder="1" applyAlignment="1" applyProtection="1">
      <alignment horizontal="left" vertical="center"/>
      <protection/>
    </xf>
    <xf numFmtId="0" fontId="19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vertical="center"/>
    </xf>
    <xf numFmtId="49" fontId="22" fillId="0" borderId="105" xfId="0" applyNumberFormat="1" applyFont="1" applyFill="1" applyBorder="1" applyAlignment="1">
      <alignment horizontal="center" vertical="center" wrapText="1"/>
    </xf>
    <xf numFmtId="0" fontId="32" fillId="0" borderId="105" xfId="52" applyNumberFormat="1" applyFont="1" applyFill="1" applyBorder="1" applyAlignment="1" applyProtection="1">
      <alignment horizontal="left" vertical="center"/>
      <protection/>
    </xf>
    <xf numFmtId="2" fontId="19" fillId="0" borderId="89" xfId="0" applyNumberFormat="1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/>
    </xf>
    <xf numFmtId="2" fontId="19" fillId="0" borderId="89" xfId="0" applyNumberFormat="1" applyFont="1" applyFill="1" applyBorder="1" applyAlignment="1">
      <alignment horizontal="center" vertical="center"/>
    </xf>
    <xf numFmtId="49" fontId="22" fillId="0" borderId="106" xfId="0" applyNumberFormat="1" applyFont="1" applyFill="1" applyBorder="1" applyAlignment="1">
      <alignment horizontal="center" vertical="center" wrapText="1"/>
    </xf>
    <xf numFmtId="0" fontId="32" fillId="0" borderId="106" xfId="52" applyNumberFormat="1" applyFont="1" applyFill="1" applyBorder="1" applyAlignment="1" applyProtection="1">
      <alignment horizontal="left" vertical="center"/>
      <protection/>
    </xf>
    <xf numFmtId="2" fontId="19" fillId="0" borderId="92" xfId="0" applyNumberFormat="1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/>
    </xf>
    <xf numFmtId="2" fontId="19" fillId="0" borderId="9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32" fillId="0" borderId="11" xfId="52" applyNumberFormat="1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>
      <alignment horizontal="center" vertical="center" wrapText="1"/>
    </xf>
    <xf numFmtId="2" fontId="26" fillId="0" borderId="37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" fontId="33" fillId="0" borderId="30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7" xfId="0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49" fontId="22" fillId="0" borderId="10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 wrapText="1"/>
    </xf>
    <xf numFmtId="2" fontId="19" fillId="0" borderId="16" xfId="52" applyNumberFormat="1" applyFont="1" applyFill="1" applyBorder="1" applyAlignment="1" applyProtection="1">
      <alignment horizontal="center" vertical="center"/>
      <protection/>
    </xf>
    <xf numFmtId="0" fontId="26" fillId="0" borderId="23" xfId="0" applyNumberFormat="1" applyFont="1" applyFill="1" applyBorder="1" applyAlignment="1">
      <alignment horizontal="left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33" fillId="0" borderId="41" xfId="0" applyNumberFormat="1" applyFont="1" applyFill="1" applyBorder="1" applyAlignment="1">
      <alignment horizontal="center" vertical="center" wrapText="1"/>
    </xf>
    <xf numFmtId="2" fontId="33" fillId="0" borderId="108" xfId="0" applyNumberFormat="1" applyFont="1" applyFill="1" applyBorder="1" applyAlignment="1">
      <alignment horizontal="center" vertical="center" wrapText="1"/>
    </xf>
    <xf numFmtId="49" fontId="33" fillId="0" borderId="78" xfId="0" applyNumberFormat="1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left" vertical="center" wrapText="1"/>
    </xf>
    <xf numFmtId="1" fontId="33" fillId="0" borderId="78" xfId="0" applyNumberFormat="1" applyFont="1" applyFill="1" applyBorder="1" applyAlignment="1">
      <alignment horizontal="center" vertical="center" wrapText="1"/>
    </xf>
    <xf numFmtId="2" fontId="33" fillId="0" borderId="58" xfId="0" applyNumberFormat="1" applyFont="1" applyFill="1" applyBorder="1" applyAlignment="1">
      <alignment horizontal="center" vertical="center" wrapText="1"/>
    </xf>
    <xf numFmtId="1" fontId="33" fillId="0" borderId="58" xfId="0" applyNumberFormat="1" applyFont="1" applyFill="1" applyBorder="1" applyAlignment="1">
      <alignment horizontal="center" vertical="center" wrapText="1"/>
    </xf>
    <xf numFmtId="49" fontId="22" fillId="0" borderId="109" xfId="0" applyNumberFormat="1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left" vertical="center" wrapText="1"/>
    </xf>
    <xf numFmtId="1" fontId="19" fillId="0" borderId="60" xfId="0" applyNumberFormat="1" applyFont="1" applyFill="1" applyBorder="1" applyAlignment="1">
      <alignment horizontal="center" vertical="center" wrapText="1"/>
    </xf>
    <xf numFmtId="2" fontId="19" fillId="0" borderId="110" xfId="0" applyNumberFormat="1" applyFont="1" applyFill="1" applyBorder="1" applyAlignment="1">
      <alignment horizontal="center" vertical="center" wrapText="1"/>
    </xf>
    <xf numFmtId="1" fontId="19" fillId="0" borderId="110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left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2" xfId="0" applyNumberFormat="1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2" fontId="19" fillId="0" borderId="108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173" fontId="19" fillId="0" borderId="26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2" fontId="37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 ГУРСК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3"/>
  <sheetViews>
    <sheetView tabSelected="1" zoomScale="58" zoomScaleNormal="58" zoomScaleSheetLayoutView="55" zoomScalePageLayoutView="0" workbookViewId="0" topLeftCell="A1">
      <selection activeCell="M192" sqref="M192"/>
    </sheetView>
  </sheetViews>
  <sheetFormatPr defaultColWidth="9.00390625" defaultRowHeight="12.75"/>
  <cols>
    <col min="1" max="1" width="7.625" style="1" customWidth="1"/>
    <col min="2" max="2" width="66.125" style="2" customWidth="1"/>
    <col min="3" max="3" width="19.875" style="2" customWidth="1"/>
    <col min="4" max="4" width="24.125" style="2" customWidth="1"/>
    <col min="5" max="5" width="15.75390625" style="2" customWidth="1"/>
    <col min="6" max="6" width="17.875" style="2" customWidth="1"/>
    <col min="7" max="7" width="14.875" style="2" customWidth="1"/>
    <col min="8" max="8" width="18.375" style="2" customWidth="1"/>
    <col min="9" max="9" width="15.75390625" style="2" customWidth="1"/>
    <col min="10" max="10" width="18.875" style="2" customWidth="1"/>
    <col min="11" max="11" width="14.25390625" style="2" customWidth="1"/>
    <col min="12" max="12" width="18.125" style="2" customWidth="1"/>
    <col min="13" max="13" width="27.00390625" style="2" customWidth="1"/>
    <col min="14" max="14" width="25.125" style="2" customWidth="1"/>
    <col min="15" max="15" width="19.25390625" style="2" customWidth="1"/>
    <col min="16" max="16" width="9.125" style="2" customWidth="1"/>
    <col min="17" max="17" width="15.25390625" style="2" customWidth="1"/>
    <col min="18" max="19" width="9.125" style="3" customWidth="1"/>
    <col min="20" max="16384" width="9.125" style="2" customWidth="1"/>
  </cols>
  <sheetData>
    <row r="1" spans="2:12" ht="27.75">
      <c r="B1" s="4" t="s">
        <v>0</v>
      </c>
      <c r="C1" s="5"/>
      <c r="E1" s="5"/>
      <c r="L1" s="6"/>
    </row>
    <row r="2" spans="2:12" ht="27.75">
      <c r="B2" s="4"/>
      <c r="C2" s="5"/>
      <c r="E2" s="5"/>
      <c r="L2" s="6"/>
    </row>
    <row r="3" spans="2:14" ht="30.75">
      <c r="B3" s="351"/>
      <c r="C3" s="351"/>
      <c r="E3" s="5"/>
      <c r="L3" s="7"/>
      <c r="N3" s="8"/>
    </row>
    <row r="4" spans="2:12" ht="29.25" customHeight="1">
      <c r="B4" s="9" t="s">
        <v>1</v>
      </c>
      <c r="C4" s="5"/>
      <c r="E4" s="5"/>
      <c r="L4" s="4"/>
    </row>
    <row r="5" spans="2:14" ht="26.25">
      <c r="B5" s="10"/>
      <c r="C5" s="11"/>
      <c r="E5" s="11"/>
      <c r="J5" s="12"/>
      <c r="L5" s="339"/>
      <c r="M5" s="339"/>
      <c r="N5" s="339"/>
    </row>
    <row r="6" spans="2:14" ht="33.75" customHeight="1">
      <c r="B6" s="352" t="s">
        <v>210</v>
      </c>
      <c r="C6" s="352"/>
      <c r="E6" s="11"/>
      <c r="J6" s="12"/>
      <c r="L6" s="331"/>
      <c r="M6" s="331"/>
      <c r="N6" s="331"/>
    </row>
    <row r="7" spans="2:15" ht="33.75" customHeight="1">
      <c r="B7" s="348" t="s">
        <v>2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</row>
    <row r="8" spans="2:13" ht="24" customHeight="1">
      <c r="B8" s="13" t="s">
        <v>3</v>
      </c>
      <c r="C8" s="14"/>
      <c r="E8" s="5"/>
      <c r="L8" s="9"/>
      <c r="M8" s="5"/>
    </row>
    <row r="9" spans="2:13" ht="36" customHeight="1">
      <c r="B9" s="13"/>
      <c r="C9" s="14"/>
      <c r="E9" s="5"/>
      <c r="L9" s="9"/>
      <c r="M9" s="5"/>
    </row>
    <row r="10" spans="1:15" ht="36" customHeight="1">
      <c r="A10" s="349" t="s">
        <v>209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 ht="36" customHeight="1">
      <c r="A11" s="343" t="s">
        <v>4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15" ht="27">
      <c r="A12" s="350" t="s">
        <v>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</row>
    <row r="13" spans="1:15" ht="27">
      <c r="A13" s="343" t="s">
        <v>6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</row>
    <row r="14" spans="2:5" ht="12.75" customHeight="1">
      <c r="B14" s="5"/>
      <c r="C14" s="5"/>
      <c r="D14" s="5"/>
      <c r="E14" s="5"/>
    </row>
    <row r="15" spans="1:19" s="12" customFormat="1" ht="70.5" customHeight="1">
      <c r="A15" s="344" t="s">
        <v>7</v>
      </c>
      <c r="B15" s="345" t="s">
        <v>8</v>
      </c>
      <c r="C15" s="344" t="s">
        <v>9</v>
      </c>
      <c r="D15" s="344" t="s">
        <v>10</v>
      </c>
      <c r="E15" s="346" t="s">
        <v>11</v>
      </c>
      <c r="F15" s="346"/>
      <c r="G15" s="346" t="s">
        <v>12</v>
      </c>
      <c r="H15" s="346"/>
      <c r="I15" s="346" t="s">
        <v>13</v>
      </c>
      <c r="J15" s="346"/>
      <c r="K15" s="346" t="s">
        <v>14</v>
      </c>
      <c r="L15" s="346"/>
      <c r="M15" s="344" t="s">
        <v>15</v>
      </c>
      <c r="N15" s="344" t="s">
        <v>16</v>
      </c>
      <c r="O15" s="345" t="s">
        <v>17</v>
      </c>
      <c r="R15" s="16"/>
      <c r="S15" s="16"/>
    </row>
    <row r="16" spans="1:19" s="12" customFormat="1" ht="83.25" customHeight="1">
      <c r="A16" s="344"/>
      <c r="B16" s="345"/>
      <c r="C16" s="344"/>
      <c r="D16" s="344"/>
      <c r="E16" s="17" t="s">
        <v>9</v>
      </c>
      <c r="F16" s="17" t="s">
        <v>10</v>
      </c>
      <c r="G16" s="17" t="s">
        <v>9</v>
      </c>
      <c r="H16" s="17" t="s">
        <v>10</v>
      </c>
      <c r="I16" s="17" t="s">
        <v>9</v>
      </c>
      <c r="J16" s="17" t="s">
        <v>10</v>
      </c>
      <c r="K16" s="17" t="s">
        <v>9</v>
      </c>
      <c r="L16" s="17" t="s">
        <v>10</v>
      </c>
      <c r="M16" s="344"/>
      <c r="N16" s="344"/>
      <c r="O16" s="345"/>
      <c r="R16" s="16"/>
      <c r="S16" s="16"/>
    </row>
    <row r="17" spans="1:19" s="20" customFormat="1" ht="24" customHeight="1">
      <c r="A17" s="18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9">
        <v>8</v>
      </c>
      <c r="I17" s="15">
        <v>9</v>
      </c>
      <c r="J17" s="19">
        <v>10</v>
      </c>
      <c r="K17" s="15">
        <v>11</v>
      </c>
      <c r="L17" s="19">
        <v>12</v>
      </c>
      <c r="M17" s="15">
        <v>13</v>
      </c>
      <c r="N17" s="19">
        <v>14</v>
      </c>
      <c r="O17" s="15">
        <v>15</v>
      </c>
      <c r="R17" s="21"/>
      <c r="S17" s="21"/>
    </row>
    <row r="18" spans="1:15" ht="25.5" customHeight="1">
      <c r="A18" s="347" t="s">
        <v>18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</row>
    <row r="19" spans="1:19" s="28" customFormat="1" ht="33" customHeight="1">
      <c r="A19" s="22">
        <v>1</v>
      </c>
      <c r="B19" s="23" t="s">
        <v>19</v>
      </c>
      <c r="C19" s="329">
        <f aca="true" t="shared" si="0" ref="C19:L19">SUM(C20:C20)</f>
        <v>0</v>
      </c>
      <c r="D19" s="328">
        <f t="shared" si="0"/>
        <v>0</v>
      </c>
      <c r="E19" s="24">
        <f t="shared" si="0"/>
        <v>0</v>
      </c>
      <c r="F19" s="328">
        <f t="shared" si="0"/>
        <v>0</v>
      </c>
      <c r="G19" s="24">
        <f t="shared" si="0"/>
        <v>0</v>
      </c>
      <c r="H19" s="328">
        <f t="shared" si="0"/>
        <v>0</v>
      </c>
      <c r="I19" s="329">
        <f t="shared" si="0"/>
        <v>0</v>
      </c>
      <c r="J19" s="328">
        <f t="shared" si="0"/>
        <v>0</v>
      </c>
      <c r="K19" s="24">
        <f t="shared" si="0"/>
        <v>0</v>
      </c>
      <c r="L19" s="328">
        <f t="shared" si="0"/>
        <v>0</v>
      </c>
      <c r="M19" s="25"/>
      <c r="N19" s="26"/>
      <c r="O19" s="27"/>
      <c r="R19" s="29"/>
      <c r="S19" s="29"/>
    </row>
    <row r="20" spans="1:19" s="28" customFormat="1" ht="27.75" customHeight="1">
      <c r="A20" s="315"/>
      <c r="B20" s="330" t="s">
        <v>31</v>
      </c>
      <c r="C20" s="316"/>
      <c r="D20" s="317"/>
      <c r="E20" s="318"/>
      <c r="F20" s="317"/>
      <c r="G20" s="318"/>
      <c r="H20" s="317"/>
      <c r="I20" s="316"/>
      <c r="J20" s="317"/>
      <c r="K20" s="318"/>
      <c r="L20" s="317"/>
      <c r="M20" s="319"/>
      <c r="N20" s="319"/>
      <c r="O20" s="320"/>
      <c r="R20" s="29"/>
      <c r="S20" s="29"/>
    </row>
    <row r="21" spans="1:19" s="28" customFormat="1" ht="53.25" customHeight="1">
      <c r="A21" s="36">
        <v>2</v>
      </c>
      <c r="B21" s="37" t="s">
        <v>26</v>
      </c>
      <c r="C21" s="237">
        <f aca="true" t="shared" si="1" ref="C21:L21">SUM(C22:C22)</f>
        <v>0.835</v>
      </c>
      <c r="D21" s="38">
        <f t="shared" si="1"/>
        <v>175.2</v>
      </c>
      <c r="E21" s="39">
        <f t="shared" si="1"/>
        <v>0</v>
      </c>
      <c r="F21" s="280">
        <f t="shared" si="1"/>
        <v>0</v>
      </c>
      <c r="G21" s="39">
        <f t="shared" si="1"/>
        <v>0</v>
      </c>
      <c r="H21" s="280">
        <f t="shared" si="1"/>
        <v>0</v>
      </c>
      <c r="I21" s="39">
        <f t="shared" si="1"/>
        <v>0</v>
      </c>
      <c r="J21" s="280">
        <f t="shared" si="1"/>
        <v>0</v>
      </c>
      <c r="K21" s="281">
        <f t="shared" si="1"/>
        <v>0.835</v>
      </c>
      <c r="L21" s="38">
        <f t="shared" si="1"/>
        <v>175.2</v>
      </c>
      <c r="M21" s="25"/>
      <c r="N21" s="282"/>
      <c r="O21" s="283"/>
      <c r="R21" s="29"/>
      <c r="S21" s="29"/>
    </row>
    <row r="22" spans="1:19" s="45" customFormat="1" ht="127.5" customHeight="1">
      <c r="A22" s="480" t="s">
        <v>27</v>
      </c>
      <c r="B22" s="481" t="s">
        <v>28</v>
      </c>
      <c r="C22" s="40">
        <v>0.835</v>
      </c>
      <c r="D22" s="353">
        <v>175.2</v>
      </c>
      <c r="E22" s="284">
        <v>0</v>
      </c>
      <c r="F22" s="41">
        <v>0</v>
      </c>
      <c r="G22" s="42">
        <v>0</v>
      </c>
      <c r="H22" s="61">
        <v>0</v>
      </c>
      <c r="I22" s="284">
        <v>0</v>
      </c>
      <c r="J22" s="44">
        <v>0</v>
      </c>
      <c r="K22" s="62">
        <v>0.835</v>
      </c>
      <c r="L22" s="63">
        <v>175.2</v>
      </c>
      <c r="M22" s="25" t="s">
        <v>21</v>
      </c>
      <c r="N22" s="25" t="s">
        <v>225</v>
      </c>
      <c r="O22" s="33" t="s">
        <v>22</v>
      </c>
      <c r="R22" s="46"/>
      <c r="S22" s="46"/>
    </row>
    <row r="23" spans="1:19" s="28" customFormat="1" ht="27.75" customHeight="1">
      <c r="A23" s="36">
        <v>3</v>
      </c>
      <c r="B23" s="47" t="s">
        <v>30</v>
      </c>
      <c r="C23" s="48"/>
      <c r="D23" s="48"/>
      <c r="E23" s="48"/>
      <c r="F23" s="49"/>
      <c r="G23" s="48"/>
      <c r="H23" s="49"/>
      <c r="I23" s="48"/>
      <c r="J23" s="48"/>
      <c r="K23" s="48"/>
      <c r="L23" s="49"/>
      <c r="M23" s="50"/>
      <c r="N23" s="50"/>
      <c r="O23" s="51"/>
      <c r="R23" s="29"/>
      <c r="S23" s="29"/>
    </row>
    <row r="24" spans="1:19" s="45" customFormat="1" ht="27.75">
      <c r="A24" s="52"/>
      <c r="B24" s="53" t="s">
        <v>31</v>
      </c>
      <c r="C24" s="54"/>
      <c r="D24" s="55"/>
      <c r="E24" s="55"/>
      <c r="F24" s="56"/>
      <c r="G24" s="57"/>
      <c r="H24" s="56"/>
      <c r="I24" s="54"/>
      <c r="J24" s="55"/>
      <c r="K24" s="58"/>
      <c r="L24" s="59"/>
      <c r="M24" s="25"/>
      <c r="N24" s="58"/>
      <c r="O24" s="60"/>
      <c r="R24" s="46"/>
      <c r="S24" s="46"/>
    </row>
    <row r="25" spans="1:19" s="28" customFormat="1" ht="27" customHeight="1">
      <c r="A25" s="36">
        <v>4</v>
      </c>
      <c r="B25" s="37" t="s">
        <v>32</v>
      </c>
      <c r="C25" s="237">
        <f aca="true" t="shared" si="2" ref="C25:L25">SUM(C26:C26)</f>
        <v>0.278</v>
      </c>
      <c r="D25" s="38">
        <f t="shared" si="2"/>
        <v>166.84</v>
      </c>
      <c r="E25" s="39">
        <f t="shared" si="2"/>
        <v>0</v>
      </c>
      <c r="F25" s="280">
        <f t="shared" si="2"/>
        <v>0</v>
      </c>
      <c r="G25" s="39">
        <f t="shared" si="2"/>
        <v>0</v>
      </c>
      <c r="H25" s="280">
        <f t="shared" si="2"/>
        <v>0</v>
      </c>
      <c r="I25" s="39">
        <f t="shared" si="2"/>
        <v>0.278</v>
      </c>
      <c r="J25" s="38">
        <f t="shared" si="2"/>
        <v>166.84</v>
      </c>
      <c r="K25" s="39">
        <f t="shared" si="2"/>
        <v>0</v>
      </c>
      <c r="L25" s="280">
        <f t="shared" si="2"/>
        <v>0</v>
      </c>
      <c r="M25" s="50"/>
      <c r="N25" s="50"/>
      <c r="O25" s="51"/>
      <c r="R25" s="29"/>
      <c r="S25" s="29"/>
    </row>
    <row r="26" spans="1:19" s="28" customFormat="1" ht="71.25" customHeight="1">
      <c r="A26" s="267" t="s">
        <v>33</v>
      </c>
      <c r="B26" s="452" t="s">
        <v>34</v>
      </c>
      <c r="C26" s="453">
        <v>0.278</v>
      </c>
      <c r="D26" s="43">
        <v>166.84</v>
      </c>
      <c r="E26" s="454">
        <v>0</v>
      </c>
      <c r="F26" s="61">
        <v>0</v>
      </c>
      <c r="G26" s="454">
        <v>0</v>
      </c>
      <c r="H26" s="61">
        <v>0</v>
      </c>
      <c r="I26" s="62">
        <v>0.278</v>
      </c>
      <c r="J26" s="63">
        <v>166.84</v>
      </c>
      <c r="K26" s="284">
        <v>0</v>
      </c>
      <c r="L26" s="44">
        <v>0</v>
      </c>
      <c r="M26" s="25" t="s">
        <v>21</v>
      </c>
      <c r="N26" s="64" t="s">
        <v>29</v>
      </c>
      <c r="O26" s="33" t="s">
        <v>22</v>
      </c>
      <c r="R26" s="29"/>
      <c r="S26" s="29"/>
    </row>
    <row r="27" spans="1:19" s="45" customFormat="1" ht="45" customHeight="1">
      <c r="A27" s="36">
        <v>5</v>
      </c>
      <c r="B27" s="37" t="s">
        <v>36</v>
      </c>
      <c r="C27" s="455">
        <f aca="true" t="shared" si="3" ref="C27:L27">C28+C35</f>
        <v>20</v>
      </c>
      <c r="D27" s="456">
        <f t="shared" si="3"/>
        <v>127.06</v>
      </c>
      <c r="E27" s="386">
        <f t="shared" si="3"/>
        <v>0</v>
      </c>
      <c r="F27" s="456">
        <f t="shared" si="3"/>
        <v>0</v>
      </c>
      <c r="G27" s="386">
        <f t="shared" si="3"/>
        <v>2</v>
      </c>
      <c r="H27" s="456">
        <f t="shared" si="3"/>
        <v>13.030000000000001</v>
      </c>
      <c r="I27" s="386">
        <f t="shared" si="3"/>
        <v>10</v>
      </c>
      <c r="J27" s="456">
        <f t="shared" si="3"/>
        <v>63.53</v>
      </c>
      <c r="K27" s="386">
        <f t="shared" si="3"/>
        <v>8</v>
      </c>
      <c r="L27" s="385">
        <f t="shared" si="3"/>
        <v>50.5</v>
      </c>
      <c r="M27" s="25"/>
      <c r="N27" s="25"/>
      <c r="O27" s="60"/>
      <c r="R27" s="46"/>
      <c r="S27" s="46"/>
    </row>
    <row r="28" spans="1:19" s="45" customFormat="1" ht="44.25" customHeight="1">
      <c r="A28" s="457" t="s">
        <v>37</v>
      </c>
      <c r="B28" s="458" t="s">
        <v>38</v>
      </c>
      <c r="C28" s="459">
        <f aca="true" t="shared" si="4" ref="C28:L28">C29</f>
        <v>14</v>
      </c>
      <c r="D28" s="460">
        <f t="shared" si="4"/>
        <v>85.54</v>
      </c>
      <c r="E28" s="461">
        <f t="shared" si="4"/>
        <v>0</v>
      </c>
      <c r="F28" s="460">
        <f t="shared" si="4"/>
        <v>0</v>
      </c>
      <c r="G28" s="461">
        <f t="shared" si="4"/>
        <v>1</v>
      </c>
      <c r="H28" s="460">
        <f t="shared" si="4"/>
        <v>6.11</v>
      </c>
      <c r="I28" s="461">
        <f t="shared" si="4"/>
        <v>7</v>
      </c>
      <c r="J28" s="460">
        <f t="shared" si="4"/>
        <v>42.77</v>
      </c>
      <c r="K28" s="461">
        <f t="shared" si="4"/>
        <v>6</v>
      </c>
      <c r="L28" s="460">
        <f t="shared" si="4"/>
        <v>36.66</v>
      </c>
      <c r="M28" s="250"/>
      <c r="N28" s="250"/>
      <c r="O28" s="313"/>
      <c r="R28" s="46"/>
      <c r="S28" s="46"/>
    </row>
    <row r="29" spans="1:19" s="45" customFormat="1" ht="30" customHeight="1">
      <c r="A29" s="462" t="s">
        <v>39</v>
      </c>
      <c r="B29" s="463" t="s">
        <v>40</v>
      </c>
      <c r="C29" s="464">
        <f aca="true" t="shared" si="5" ref="C29:L29">C30+C31</f>
        <v>14</v>
      </c>
      <c r="D29" s="465">
        <f t="shared" si="5"/>
        <v>85.54</v>
      </c>
      <c r="E29" s="464">
        <f t="shared" si="5"/>
        <v>0</v>
      </c>
      <c r="F29" s="465">
        <f t="shared" si="5"/>
        <v>0</v>
      </c>
      <c r="G29" s="466">
        <f t="shared" si="5"/>
        <v>1</v>
      </c>
      <c r="H29" s="465">
        <f t="shared" si="5"/>
        <v>6.11</v>
      </c>
      <c r="I29" s="466">
        <f t="shared" si="5"/>
        <v>7</v>
      </c>
      <c r="J29" s="465">
        <f t="shared" si="5"/>
        <v>42.77</v>
      </c>
      <c r="K29" s="466">
        <f t="shared" si="5"/>
        <v>6</v>
      </c>
      <c r="L29" s="465">
        <f t="shared" si="5"/>
        <v>36.66</v>
      </c>
      <c r="M29" s="252"/>
      <c r="N29" s="252"/>
      <c r="O29" s="314"/>
      <c r="R29" s="46"/>
      <c r="S29" s="46"/>
    </row>
    <row r="30" spans="1:19" s="45" customFormat="1" ht="30" customHeight="1">
      <c r="A30" s="156"/>
      <c r="B30" s="467" t="s">
        <v>41</v>
      </c>
      <c r="C30" s="468">
        <v>14</v>
      </c>
      <c r="D30" s="355">
        <v>85.54</v>
      </c>
      <c r="E30" s="469">
        <v>0</v>
      </c>
      <c r="F30" s="103">
        <v>0</v>
      </c>
      <c r="G30" s="34">
        <v>1</v>
      </c>
      <c r="H30" s="355">
        <v>6.11</v>
      </c>
      <c r="I30" s="470">
        <v>7</v>
      </c>
      <c r="J30" s="355">
        <v>42.77</v>
      </c>
      <c r="K30" s="104">
        <v>6</v>
      </c>
      <c r="L30" s="355">
        <v>36.66</v>
      </c>
      <c r="M30" s="64"/>
      <c r="N30" s="64"/>
      <c r="O30" s="312"/>
      <c r="R30" s="46"/>
      <c r="S30" s="46"/>
    </row>
    <row r="31" spans="1:19" s="45" customFormat="1" ht="30" customHeight="1">
      <c r="A31" s="65"/>
      <c r="B31" s="67" t="s">
        <v>42</v>
      </c>
      <c r="C31" s="471">
        <v>0</v>
      </c>
      <c r="D31" s="43">
        <v>0</v>
      </c>
      <c r="E31" s="69">
        <v>0</v>
      </c>
      <c r="F31" s="43">
        <v>0</v>
      </c>
      <c r="G31" s="42">
        <v>0</v>
      </c>
      <c r="H31" s="43">
        <v>0</v>
      </c>
      <c r="I31" s="284">
        <v>0</v>
      </c>
      <c r="J31" s="63">
        <v>0</v>
      </c>
      <c r="K31" s="70">
        <v>0</v>
      </c>
      <c r="L31" s="63">
        <v>0</v>
      </c>
      <c r="M31" s="25"/>
      <c r="N31" s="25"/>
      <c r="O31" s="60"/>
      <c r="R31" s="46"/>
      <c r="S31" s="46"/>
    </row>
    <row r="32" spans="1:19" s="45" customFormat="1" ht="30" customHeight="1" hidden="1">
      <c r="A32" s="65"/>
      <c r="B32" s="67" t="s">
        <v>43</v>
      </c>
      <c r="C32" s="472"/>
      <c r="D32" s="69"/>
      <c r="E32" s="69"/>
      <c r="F32" s="61"/>
      <c r="G32" s="42"/>
      <c r="H32" s="61"/>
      <c r="I32" s="62"/>
      <c r="J32" s="70"/>
      <c r="K32" s="70"/>
      <c r="L32" s="44"/>
      <c r="M32" s="25"/>
      <c r="N32" s="25"/>
      <c r="O32" s="60"/>
      <c r="R32" s="46"/>
      <c r="S32" s="46"/>
    </row>
    <row r="33" spans="1:19" s="45" customFormat="1" ht="30" customHeight="1" hidden="1">
      <c r="A33" s="65"/>
      <c r="B33" s="67" t="s">
        <v>41</v>
      </c>
      <c r="C33" s="472"/>
      <c r="D33" s="69"/>
      <c r="E33" s="69"/>
      <c r="F33" s="61"/>
      <c r="G33" s="42"/>
      <c r="H33" s="61"/>
      <c r="I33" s="62"/>
      <c r="J33" s="70"/>
      <c r="K33" s="70"/>
      <c r="L33" s="44"/>
      <c r="M33" s="25"/>
      <c r="N33" s="25"/>
      <c r="O33" s="60"/>
      <c r="R33" s="46"/>
      <c r="S33" s="46"/>
    </row>
    <row r="34" spans="1:19" s="45" customFormat="1" ht="30" customHeight="1" hidden="1">
      <c r="A34" s="65"/>
      <c r="B34" s="67" t="s">
        <v>42</v>
      </c>
      <c r="C34" s="472"/>
      <c r="D34" s="69"/>
      <c r="E34" s="69"/>
      <c r="F34" s="61"/>
      <c r="G34" s="42"/>
      <c r="H34" s="61"/>
      <c r="I34" s="62"/>
      <c r="J34" s="70"/>
      <c r="K34" s="70"/>
      <c r="L34" s="44"/>
      <c r="M34" s="25"/>
      <c r="N34" s="25"/>
      <c r="O34" s="60"/>
      <c r="R34" s="46"/>
      <c r="S34" s="46"/>
    </row>
    <row r="35" spans="1:19" s="45" customFormat="1" ht="30" customHeight="1">
      <c r="A35" s="65" t="s">
        <v>44</v>
      </c>
      <c r="B35" s="66" t="s">
        <v>45</v>
      </c>
      <c r="C35" s="473">
        <f aca="true" t="shared" si="6" ref="C35:L35">C36</f>
        <v>6</v>
      </c>
      <c r="D35" s="385">
        <f t="shared" si="6"/>
        <v>41.52</v>
      </c>
      <c r="E35" s="386">
        <f t="shared" si="6"/>
        <v>0</v>
      </c>
      <c r="F35" s="385">
        <f t="shared" si="6"/>
        <v>0</v>
      </c>
      <c r="G35" s="386">
        <f t="shared" si="6"/>
        <v>1</v>
      </c>
      <c r="H35" s="385">
        <f t="shared" si="6"/>
        <v>6.92</v>
      </c>
      <c r="I35" s="386">
        <f t="shared" si="6"/>
        <v>3</v>
      </c>
      <c r="J35" s="385">
        <f t="shared" si="6"/>
        <v>20.76</v>
      </c>
      <c r="K35" s="386">
        <f t="shared" si="6"/>
        <v>2</v>
      </c>
      <c r="L35" s="385">
        <f t="shared" si="6"/>
        <v>13.84</v>
      </c>
      <c r="M35" s="25"/>
      <c r="N35" s="25"/>
      <c r="O35" s="60"/>
      <c r="R35" s="46"/>
      <c r="S35" s="46"/>
    </row>
    <row r="36" spans="1:19" s="45" customFormat="1" ht="30" customHeight="1">
      <c r="A36" s="474" t="s">
        <v>46</v>
      </c>
      <c r="B36" s="67" t="s">
        <v>40</v>
      </c>
      <c r="C36" s="454">
        <f aca="true" t="shared" si="7" ref="C36:L36">C37+C38</f>
        <v>6</v>
      </c>
      <c r="D36" s="475">
        <f t="shared" si="7"/>
        <v>41.52</v>
      </c>
      <c r="E36" s="454">
        <f t="shared" si="7"/>
        <v>0</v>
      </c>
      <c r="F36" s="475">
        <f t="shared" si="7"/>
        <v>0</v>
      </c>
      <c r="G36" s="454">
        <f t="shared" si="7"/>
        <v>1</v>
      </c>
      <c r="H36" s="475">
        <f t="shared" si="7"/>
        <v>6.92</v>
      </c>
      <c r="I36" s="454">
        <f t="shared" si="7"/>
        <v>3</v>
      </c>
      <c r="J36" s="475">
        <f t="shared" si="7"/>
        <v>20.76</v>
      </c>
      <c r="K36" s="454">
        <f t="shared" si="7"/>
        <v>2</v>
      </c>
      <c r="L36" s="475">
        <f t="shared" si="7"/>
        <v>13.84</v>
      </c>
      <c r="M36" s="25"/>
      <c r="N36" s="25"/>
      <c r="O36" s="60"/>
      <c r="R36" s="46"/>
      <c r="S36" s="46"/>
    </row>
    <row r="37" spans="1:19" s="45" customFormat="1" ht="30" customHeight="1">
      <c r="A37" s="65"/>
      <c r="B37" s="67" t="s">
        <v>41</v>
      </c>
      <c r="C37" s="471">
        <v>6</v>
      </c>
      <c r="D37" s="68">
        <v>41.52</v>
      </c>
      <c r="E37" s="69">
        <v>0</v>
      </c>
      <c r="F37" s="43">
        <v>0</v>
      </c>
      <c r="G37" s="42">
        <v>1</v>
      </c>
      <c r="H37" s="68">
        <v>6.92</v>
      </c>
      <c r="I37" s="284">
        <v>3</v>
      </c>
      <c r="J37" s="68">
        <v>20.76</v>
      </c>
      <c r="K37" s="70">
        <v>2</v>
      </c>
      <c r="L37" s="68">
        <v>13.84</v>
      </c>
      <c r="M37" s="25"/>
      <c r="N37" s="25"/>
      <c r="O37" s="60"/>
      <c r="R37" s="46"/>
      <c r="S37" s="46"/>
    </row>
    <row r="38" spans="1:19" s="45" customFormat="1" ht="30" customHeight="1">
      <c r="A38" s="65"/>
      <c r="B38" s="67" t="s">
        <v>42</v>
      </c>
      <c r="C38" s="471">
        <v>0</v>
      </c>
      <c r="D38" s="43">
        <v>0</v>
      </c>
      <c r="E38" s="69">
        <v>0</v>
      </c>
      <c r="F38" s="43">
        <v>0</v>
      </c>
      <c r="G38" s="42">
        <v>0</v>
      </c>
      <c r="H38" s="43">
        <v>0</v>
      </c>
      <c r="I38" s="284">
        <v>0</v>
      </c>
      <c r="J38" s="63">
        <v>0</v>
      </c>
      <c r="K38" s="70">
        <v>0</v>
      </c>
      <c r="L38" s="63">
        <v>0</v>
      </c>
      <c r="M38" s="25"/>
      <c r="N38" s="25"/>
      <c r="O38" s="60"/>
      <c r="R38" s="46"/>
      <c r="S38" s="46"/>
    </row>
    <row r="39" spans="1:15" ht="30" customHeight="1" hidden="1">
      <c r="A39" s="474" t="s">
        <v>47</v>
      </c>
      <c r="B39" s="67" t="s">
        <v>43</v>
      </c>
      <c r="C39" s="472"/>
      <c r="D39" s="69"/>
      <c r="E39" s="69"/>
      <c r="F39" s="61"/>
      <c r="G39" s="42"/>
      <c r="H39" s="61"/>
      <c r="I39" s="62"/>
      <c r="J39" s="70"/>
      <c r="K39" s="70"/>
      <c r="L39" s="44"/>
      <c r="M39" s="25"/>
      <c r="N39" s="25"/>
      <c r="O39" s="60"/>
    </row>
    <row r="40" spans="1:15" ht="30" customHeight="1" hidden="1">
      <c r="A40" s="65"/>
      <c r="B40" s="67" t="s">
        <v>41</v>
      </c>
      <c r="C40" s="472"/>
      <c r="D40" s="69"/>
      <c r="E40" s="69"/>
      <c r="F40" s="61"/>
      <c r="G40" s="42"/>
      <c r="H40" s="61"/>
      <c r="I40" s="62"/>
      <c r="J40" s="70"/>
      <c r="K40" s="70"/>
      <c r="L40" s="44"/>
      <c r="M40" s="25"/>
      <c r="N40" s="25"/>
      <c r="O40" s="60"/>
    </row>
    <row r="41" spans="1:15" ht="30" customHeight="1" hidden="1">
      <c r="A41" s="65"/>
      <c r="B41" s="67" t="s">
        <v>42</v>
      </c>
      <c r="C41" s="476"/>
      <c r="D41" s="477"/>
      <c r="E41" s="477"/>
      <c r="F41" s="478"/>
      <c r="G41" s="71"/>
      <c r="H41" s="478"/>
      <c r="I41" s="72"/>
      <c r="J41" s="73"/>
      <c r="K41" s="73"/>
      <c r="L41" s="74"/>
      <c r="M41" s="25"/>
      <c r="N41" s="25"/>
      <c r="O41" s="60"/>
    </row>
    <row r="42" spans="1:15" ht="45.75" customHeight="1">
      <c r="A42" s="65" t="s">
        <v>213</v>
      </c>
      <c r="B42" s="37" t="s">
        <v>211</v>
      </c>
      <c r="C42" s="455">
        <f aca="true" t="shared" si="8" ref="C42:L42">C43</f>
        <v>3</v>
      </c>
      <c r="D42" s="456">
        <f t="shared" si="8"/>
        <v>278.33000000000004</v>
      </c>
      <c r="E42" s="386">
        <f t="shared" si="8"/>
        <v>0</v>
      </c>
      <c r="F42" s="456">
        <f t="shared" si="8"/>
        <v>0</v>
      </c>
      <c r="G42" s="386">
        <f t="shared" si="8"/>
        <v>2</v>
      </c>
      <c r="H42" s="456">
        <f t="shared" si="8"/>
        <v>255.65</v>
      </c>
      <c r="I42" s="386">
        <f t="shared" si="8"/>
        <v>1</v>
      </c>
      <c r="J42" s="456">
        <f t="shared" si="8"/>
        <v>22.68</v>
      </c>
      <c r="K42" s="386">
        <f t="shared" si="8"/>
        <v>0</v>
      </c>
      <c r="L42" s="385">
        <f t="shared" si="8"/>
        <v>0</v>
      </c>
      <c r="M42" s="25"/>
      <c r="N42" s="25"/>
      <c r="O42" s="60"/>
    </row>
    <row r="43" spans="1:15" ht="30" customHeight="1">
      <c r="A43" s="65" t="s">
        <v>212</v>
      </c>
      <c r="B43" s="66" t="s">
        <v>45</v>
      </c>
      <c r="C43" s="473">
        <f aca="true" t="shared" si="9" ref="C43:L43">C44+C47</f>
        <v>3</v>
      </c>
      <c r="D43" s="385">
        <f t="shared" si="9"/>
        <v>278.33000000000004</v>
      </c>
      <c r="E43" s="386">
        <f t="shared" si="9"/>
        <v>0</v>
      </c>
      <c r="F43" s="385">
        <f t="shared" si="9"/>
        <v>0</v>
      </c>
      <c r="G43" s="386">
        <f t="shared" si="9"/>
        <v>2</v>
      </c>
      <c r="H43" s="385">
        <f t="shared" si="9"/>
        <v>255.65</v>
      </c>
      <c r="I43" s="386">
        <f t="shared" si="9"/>
        <v>1</v>
      </c>
      <c r="J43" s="385">
        <f t="shared" si="9"/>
        <v>22.68</v>
      </c>
      <c r="K43" s="386">
        <f t="shared" si="9"/>
        <v>0</v>
      </c>
      <c r="L43" s="385">
        <f t="shared" si="9"/>
        <v>0</v>
      </c>
      <c r="M43" s="25"/>
      <c r="N43" s="25"/>
      <c r="O43" s="60"/>
    </row>
    <row r="44" spans="1:15" ht="30" customHeight="1">
      <c r="A44" s="474" t="s">
        <v>214</v>
      </c>
      <c r="B44" s="67" t="s">
        <v>40</v>
      </c>
      <c r="C44" s="454">
        <f aca="true" t="shared" si="10" ref="C44:L44">C45+C46</f>
        <v>2</v>
      </c>
      <c r="D44" s="475">
        <f t="shared" si="10"/>
        <v>33.03</v>
      </c>
      <c r="E44" s="454">
        <f t="shared" si="10"/>
        <v>0</v>
      </c>
      <c r="F44" s="475">
        <f t="shared" si="10"/>
        <v>0</v>
      </c>
      <c r="G44" s="454">
        <f t="shared" si="10"/>
        <v>1</v>
      </c>
      <c r="H44" s="475">
        <f t="shared" si="10"/>
        <v>10.35</v>
      </c>
      <c r="I44" s="454">
        <f t="shared" si="10"/>
        <v>1</v>
      </c>
      <c r="J44" s="475">
        <f t="shared" si="10"/>
        <v>22.68</v>
      </c>
      <c r="K44" s="454">
        <f t="shared" si="10"/>
        <v>0</v>
      </c>
      <c r="L44" s="475">
        <f t="shared" si="10"/>
        <v>0</v>
      </c>
      <c r="M44" s="25"/>
      <c r="N44" s="25"/>
      <c r="O44" s="60"/>
    </row>
    <row r="45" spans="1:15" ht="30" customHeight="1">
      <c r="A45" s="65"/>
      <c r="B45" s="67" t="s">
        <v>41</v>
      </c>
      <c r="C45" s="471">
        <v>2</v>
      </c>
      <c r="D45" s="68">
        <v>33.03</v>
      </c>
      <c r="E45" s="69">
        <v>0</v>
      </c>
      <c r="F45" s="43">
        <v>0</v>
      </c>
      <c r="G45" s="42">
        <v>1</v>
      </c>
      <c r="H45" s="68">
        <v>10.35</v>
      </c>
      <c r="I45" s="284">
        <v>1</v>
      </c>
      <c r="J45" s="68">
        <v>22.68</v>
      </c>
      <c r="K45" s="70">
        <v>0</v>
      </c>
      <c r="L45" s="68">
        <v>0</v>
      </c>
      <c r="M45" s="25"/>
      <c r="N45" s="25"/>
      <c r="O45" s="60"/>
    </row>
    <row r="46" spans="1:15" ht="30" customHeight="1">
      <c r="A46" s="65"/>
      <c r="B46" s="67" t="s">
        <v>42</v>
      </c>
      <c r="C46" s="471">
        <v>0</v>
      </c>
      <c r="D46" s="43">
        <v>0</v>
      </c>
      <c r="E46" s="69">
        <v>0</v>
      </c>
      <c r="F46" s="43">
        <v>0</v>
      </c>
      <c r="G46" s="42">
        <v>0</v>
      </c>
      <c r="H46" s="43">
        <v>0</v>
      </c>
      <c r="I46" s="284">
        <v>0</v>
      </c>
      <c r="J46" s="63">
        <v>0</v>
      </c>
      <c r="K46" s="70">
        <v>0</v>
      </c>
      <c r="L46" s="63">
        <v>0</v>
      </c>
      <c r="M46" s="25"/>
      <c r="N46" s="25"/>
      <c r="O46" s="60"/>
    </row>
    <row r="47" spans="1:15" ht="30" customHeight="1">
      <c r="A47" s="474" t="s">
        <v>215</v>
      </c>
      <c r="B47" s="67" t="s">
        <v>216</v>
      </c>
      <c r="C47" s="454">
        <f aca="true" t="shared" si="11" ref="C47:L47">C48+C49</f>
        <v>1</v>
      </c>
      <c r="D47" s="475">
        <f t="shared" si="11"/>
        <v>245.3</v>
      </c>
      <c r="E47" s="454">
        <f t="shared" si="11"/>
        <v>0</v>
      </c>
      <c r="F47" s="475">
        <f t="shared" si="11"/>
        <v>0</v>
      </c>
      <c r="G47" s="454">
        <f t="shared" si="11"/>
        <v>1</v>
      </c>
      <c r="H47" s="475">
        <f t="shared" si="11"/>
        <v>245.3</v>
      </c>
      <c r="I47" s="454">
        <f t="shared" si="11"/>
        <v>0</v>
      </c>
      <c r="J47" s="475">
        <f t="shared" si="11"/>
        <v>0</v>
      </c>
      <c r="K47" s="454">
        <f t="shared" si="11"/>
        <v>0</v>
      </c>
      <c r="L47" s="475">
        <f t="shared" si="11"/>
        <v>0</v>
      </c>
      <c r="M47" s="25"/>
      <c r="N47" s="25"/>
      <c r="O47" s="60"/>
    </row>
    <row r="48" spans="1:15" ht="30" customHeight="1">
      <c r="A48" s="65"/>
      <c r="B48" s="67" t="s">
        <v>41</v>
      </c>
      <c r="C48" s="471">
        <v>1</v>
      </c>
      <c r="D48" s="353">
        <v>245.3</v>
      </c>
      <c r="E48" s="40">
        <v>0</v>
      </c>
      <c r="F48" s="353">
        <v>0</v>
      </c>
      <c r="G48" s="106">
        <v>1</v>
      </c>
      <c r="H48" s="353">
        <v>245.3</v>
      </c>
      <c r="I48" s="479">
        <v>0</v>
      </c>
      <c r="J48" s="383">
        <v>0</v>
      </c>
      <c r="K48" s="382">
        <v>0</v>
      </c>
      <c r="L48" s="383">
        <v>0</v>
      </c>
      <c r="M48" s="25"/>
      <c r="N48" s="25"/>
      <c r="O48" s="60"/>
    </row>
    <row r="49" spans="1:15" ht="30" customHeight="1">
      <c r="A49" s="65"/>
      <c r="B49" s="67" t="s">
        <v>42</v>
      </c>
      <c r="C49" s="471">
        <v>0</v>
      </c>
      <c r="D49" s="353">
        <v>0</v>
      </c>
      <c r="E49" s="40">
        <v>0</v>
      </c>
      <c r="F49" s="353">
        <v>0</v>
      </c>
      <c r="G49" s="106">
        <v>0</v>
      </c>
      <c r="H49" s="353">
        <v>0</v>
      </c>
      <c r="I49" s="479">
        <v>0</v>
      </c>
      <c r="J49" s="383">
        <v>0</v>
      </c>
      <c r="K49" s="382">
        <v>0</v>
      </c>
      <c r="L49" s="383">
        <v>0</v>
      </c>
      <c r="M49" s="25"/>
      <c r="N49" s="25"/>
      <c r="O49" s="60"/>
    </row>
    <row r="50" spans="1:19" s="81" customFormat="1" ht="27" customHeight="1">
      <c r="A50" s="36">
        <v>7</v>
      </c>
      <c r="B50" s="37" t="s">
        <v>48</v>
      </c>
      <c r="C50" s="75"/>
      <c r="D50" s="76"/>
      <c r="E50" s="77"/>
      <c r="F50" s="76"/>
      <c r="G50" s="77"/>
      <c r="H50" s="76"/>
      <c r="I50" s="78"/>
      <c r="J50" s="76"/>
      <c r="K50" s="77"/>
      <c r="L50" s="76"/>
      <c r="M50" s="50"/>
      <c r="N50" s="79"/>
      <c r="O50" s="80"/>
      <c r="R50" s="82"/>
      <c r="S50" s="82"/>
    </row>
    <row r="51" spans="1:19" s="81" customFormat="1" ht="27" customHeight="1">
      <c r="A51" s="83"/>
      <c r="B51" s="84" t="s">
        <v>31</v>
      </c>
      <c r="C51" s="210"/>
      <c r="D51" s="208"/>
      <c r="E51" s="211"/>
      <c r="F51" s="208"/>
      <c r="G51" s="211"/>
      <c r="H51" s="208"/>
      <c r="I51" s="72"/>
      <c r="J51" s="209"/>
      <c r="K51" s="212"/>
      <c r="L51" s="209"/>
      <c r="M51" s="173"/>
      <c r="N51" s="188"/>
      <c r="O51" s="213"/>
      <c r="R51" s="82"/>
      <c r="S51" s="82"/>
    </row>
    <row r="52" spans="1:19" s="89" customFormat="1" ht="40.5" customHeight="1" thickBot="1">
      <c r="A52" s="336" t="s">
        <v>49</v>
      </c>
      <c r="B52" s="337"/>
      <c r="C52" s="219" t="s">
        <v>50</v>
      </c>
      <c r="D52" s="220">
        <f>D19+D21+D23+D25+D50+D27+D42</f>
        <v>747.4300000000001</v>
      </c>
      <c r="E52" s="221" t="s">
        <v>50</v>
      </c>
      <c r="F52" s="220">
        <f>F19+F21+F23+F25+F50+F27+F42</f>
        <v>0</v>
      </c>
      <c r="G52" s="221" t="s">
        <v>50</v>
      </c>
      <c r="H52" s="220">
        <f>H19+H21+H23+H25+H50+H27+H42</f>
        <v>268.68</v>
      </c>
      <c r="I52" s="221" t="s">
        <v>50</v>
      </c>
      <c r="J52" s="220">
        <f>J19+J21+J23+J25+J50+J27+J42</f>
        <v>253.05</v>
      </c>
      <c r="K52" s="221" t="s">
        <v>50</v>
      </c>
      <c r="L52" s="220">
        <f>L19+L21+L23+L25+L50+L27+L42</f>
        <v>225.7</v>
      </c>
      <c r="M52" s="221" t="s">
        <v>50</v>
      </c>
      <c r="N52" s="221" t="s">
        <v>50</v>
      </c>
      <c r="O52" s="222"/>
      <c r="R52" s="90"/>
      <c r="S52" s="90"/>
    </row>
    <row r="53" spans="1:19" s="89" customFormat="1" ht="27" customHeight="1">
      <c r="A53" s="214"/>
      <c r="B53" s="215" t="s">
        <v>51</v>
      </c>
      <c r="C53" s="216" t="s">
        <v>50</v>
      </c>
      <c r="D53" s="217">
        <f>D21+D19+D50+D25</f>
        <v>342.03999999999996</v>
      </c>
      <c r="E53" s="216" t="s">
        <v>50</v>
      </c>
      <c r="F53" s="217">
        <f>F21+F19+F50+F25</f>
        <v>0</v>
      </c>
      <c r="G53" s="216" t="s">
        <v>50</v>
      </c>
      <c r="H53" s="217">
        <f>H21+H19+H50+H25</f>
        <v>0</v>
      </c>
      <c r="I53" s="216" t="s">
        <v>50</v>
      </c>
      <c r="J53" s="217">
        <f>J21+J19+J50+J25</f>
        <v>166.84</v>
      </c>
      <c r="K53" s="216" t="s">
        <v>50</v>
      </c>
      <c r="L53" s="217">
        <f>L21+L19+L50+L25</f>
        <v>175.2</v>
      </c>
      <c r="M53" s="216" t="s">
        <v>50</v>
      </c>
      <c r="N53" s="216" t="s">
        <v>50</v>
      </c>
      <c r="O53" s="218"/>
      <c r="R53" s="90"/>
      <c r="S53" s="90"/>
    </row>
    <row r="54" spans="1:19" s="89" customFormat="1" ht="27" customHeight="1">
      <c r="A54" s="96"/>
      <c r="B54" s="97" t="s">
        <v>52</v>
      </c>
      <c r="C54" s="98" t="s">
        <v>50</v>
      </c>
      <c r="D54" s="99">
        <v>0</v>
      </c>
      <c r="E54" s="98" t="s">
        <v>50</v>
      </c>
      <c r="F54" s="99">
        <v>0</v>
      </c>
      <c r="G54" s="98" t="s">
        <v>50</v>
      </c>
      <c r="H54" s="99">
        <v>0</v>
      </c>
      <c r="I54" s="98" t="s">
        <v>50</v>
      </c>
      <c r="J54" s="99">
        <v>0</v>
      </c>
      <c r="K54" s="98" t="s">
        <v>50</v>
      </c>
      <c r="L54" s="99">
        <v>0</v>
      </c>
      <c r="M54" s="98" t="s">
        <v>50</v>
      </c>
      <c r="N54" s="98" t="s">
        <v>50</v>
      </c>
      <c r="O54" s="100"/>
      <c r="R54" s="90"/>
      <c r="S54" s="90"/>
    </row>
    <row r="55" spans="1:19" s="89" customFormat="1" ht="27" customHeight="1">
      <c r="A55" s="96"/>
      <c r="B55" s="97" t="s">
        <v>53</v>
      </c>
      <c r="C55" s="98" t="s">
        <v>50</v>
      </c>
      <c r="D55" s="99">
        <f>D27+D42</f>
        <v>405.39000000000004</v>
      </c>
      <c r="E55" s="98" t="s">
        <v>50</v>
      </c>
      <c r="F55" s="99">
        <f>F27+F42</f>
        <v>0</v>
      </c>
      <c r="G55" s="98" t="s">
        <v>50</v>
      </c>
      <c r="H55" s="99">
        <f>H27+H42</f>
        <v>268.68</v>
      </c>
      <c r="I55" s="98" t="s">
        <v>50</v>
      </c>
      <c r="J55" s="99">
        <f>J27+J42</f>
        <v>86.21000000000001</v>
      </c>
      <c r="K55" s="98" t="s">
        <v>50</v>
      </c>
      <c r="L55" s="99">
        <f>L27+L42</f>
        <v>50.5</v>
      </c>
      <c r="M55" s="98" t="s">
        <v>50</v>
      </c>
      <c r="N55" s="98" t="s">
        <v>50</v>
      </c>
      <c r="O55" s="100"/>
      <c r="R55" s="90"/>
      <c r="S55" s="90"/>
    </row>
    <row r="56" spans="1:15" ht="30" customHeight="1">
      <c r="A56" s="340" t="s">
        <v>54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</row>
    <row r="57" spans="1:19" s="45" customFormat="1" ht="39.75" customHeight="1">
      <c r="A57" s="398">
        <v>1</v>
      </c>
      <c r="B57" s="399" t="s">
        <v>55</v>
      </c>
      <c r="C57" s="400">
        <f aca="true" t="shared" si="12" ref="C57:L57">C58+C64+C74</f>
        <v>16</v>
      </c>
      <c r="D57" s="401">
        <f t="shared" si="12"/>
        <v>1586.02</v>
      </c>
      <c r="E57" s="402">
        <f t="shared" si="12"/>
        <v>0</v>
      </c>
      <c r="F57" s="401">
        <f t="shared" si="12"/>
        <v>0</v>
      </c>
      <c r="G57" s="402">
        <f t="shared" si="12"/>
        <v>1</v>
      </c>
      <c r="H57" s="401">
        <f t="shared" si="12"/>
        <v>63.33</v>
      </c>
      <c r="I57" s="402">
        <f t="shared" si="12"/>
        <v>9</v>
      </c>
      <c r="J57" s="401">
        <f t="shared" si="12"/>
        <v>919.31</v>
      </c>
      <c r="K57" s="402">
        <f t="shared" si="12"/>
        <v>6</v>
      </c>
      <c r="L57" s="401">
        <f t="shared" si="12"/>
        <v>603.38</v>
      </c>
      <c r="M57" s="101"/>
      <c r="N57" s="101"/>
      <c r="O57" s="102"/>
      <c r="R57" s="46"/>
      <c r="S57" s="46"/>
    </row>
    <row r="58" spans="1:19" s="45" customFormat="1" ht="27" customHeight="1">
      <c r="A58" s="403" t="s">
        <v>20</v>
      </c>
      <c r="B58" s="404" t="s">
        <v>56</v>
      </c>
      <c r="C58" s="405">
        <f aca="true" t="shared" si="13" ref="C58:L58">SUM(C59:C63)</f>
        <v>3</v>
      </c>
      <c r="D58" s="272">
        <f t="shared" si="13"/>
        <v>474.51</v>
      </c>
      <c r="E58" s="406">
        <f t="shared" si="13"/>
        <v>0</v>
      </c>
      <c r="F58" s="272">
        <f t="shared" si="13"/>
        <v>0</v>
      </c>
      <c r="G58" s="406">
        <f t="shared" si="13"/>
        <v>0</v>
      </c>
      <c r="H58" s="272">
        <f t="shared" si="13"/>
        <v>0</v>
      </c>
      <c r="I58" s="406">
        <f t="shared" si="13"/>
        <v>2</v>
      </c>
      <c r="J58" s="272">
        <f t="shared" si="13"/>
        <v>317.54</v>
      </c>
      <c r="K58" s="406">
        <f t="shared" si="13"/>
        <v>1</v>
      </c>
      <c r="L58" s="407">
        <f t="shared" si="13"/>
        <v>156.97</v>
      </c>
      <c r="M58" s="273"/>
      <c r="N58" s="273"/>
      <c r="O58" s="274"/>
      <c r="R58" s="46"/>
      <c r="S58" s="46"/>
    </row>
    <row r="59" spans="1:19" s="45" customFormat="1" ht="25.5" customHeight="1">
      <c r="A59" s="275" t="s">
        <v>57</v>
      </c>
      <c r="B59" s="408" t="s">
        <v>58</v>
      </c>
      <c r="C59" s="32">
        <v>1</v>
      </c>
      <c r="D59" s="355">
        <v>158.77</v>
      </c>
      <c r="E59" s="34">
        <v>0</v>
      </c>
      <c r="F59" s="103">
        <v>0</v>
      </c>
      <c r="G59" s="34">
        <v>0</v>
      </c>
      <c r="H59" s="355">
        <v>0</v>
      </c>
      <c r="I59" s="104">
        <v>1</v>
      </c>
      <c r="J59" s="105">
        <v>158.77</v>
      </c>
      <c r="K59" s="104">
        <v>0</v>
      </c>
      <c r="L59" s="105">
        <v>0</v>
      </c>
      <c r="M59" s="64" t="s">
        <v>21</v>
      </c>
      <c r="N59" s="64" t="s">
        <v>35</v>
      </c>
      <c r="O59" s="33" t="s">
        <v>22</v>
      </c>
      <c r="R59" s="46"/>
      <c r="S59" s="46"/>
    </row>
    <row r="60" spans="1:19" s="45" customFormat="1" ht="25.5" customHeight="1">
      <c r="A60" s="275" t="s">
        <v>60</v>
      </c>
      <c r="B60" s="276" t="s">
        <v>61</v>
      </c>
      <c r="C60" s="32">
        <v>1</v>
      </c>
      <c r="D60" s="68">
        <v>156.97</v>
      </c>
      <c r="E60" s="34">
        <v>0</v>
      </c>
      <c r="F60" s="103">
        <v>0</v>
      </c>
      <c r="G60" s="34">
        <v>0</v>
      </c>
      <c r="H60" s="68">
        <v>0</v>
      </c>
      <c r="I60" s="104">
        <v>0</v>
      </c>
      <c r="J60" s="105">
        <v>0</v>
      </c>
      <c r="K60" s="104">
        <v>1</v>
      </c>
      <c r="L60" s="105">
        <v>156.97</v>
      </c>
      <c r="M60" s="25" t="s">
        <v>21</v>
      </c>
      <c r="N60" s="64" t="s">
        <v>59</v>
      </c>
      <c r="O60" s="33" t="s">
        <v>22</v>
      </c>
      <c r="R60" s="46"/>
      <c r="S60" s="46"/>
    </row>
    <row r="61" spans="1:19" s="45" customFormat="1" ht="25.5" customHeight="1" thickBot="1">
      <c r="A61" s="275" t="s">
        <v>63</v>
      </c>
      <c r="B61" s="276" t="s">
        <v>64</v>
      </c>
      <c r="C61" s="106">
        <v>1</v>
      </c>
      <c r="D61" s="68">
        <v>158.77</v>
      </c>
      <c r="E61" s="42">
        <v>0</v>
      </c>
      <c r="F61" s="43">
        <v>0</v>
      </c>
      <c r="G61" s="42">
        <v>0</v>
      </c>
      <c r="H61" s="43">
        <v>0</v>
      </c>
      <c r="I61" s="70">
        <v>1</v>
      </c>
      <c r="J61" s="68">
        <v>158.77</v>
      </c>
      <c r="K61" s="70">
        <v>0</v>
      </c>
      <c r="L61" s="63">
        <v>0</v>
      </c>
      <c r="M61" s="25" t="s">
        <v>21</v>
      </c>
      <c r="N61" s="64" t="s">
        <v>62</v>
      </c>
      <c r="O61" s="33" t="s">
        <v>22</v>
      </c>
      <c r="R61" s="46"/>
      <c r="S61" s="46"/>
    </row>
    <row r="62" spans="1:19" s="45" customFormat="1" ht="25.5" customHeight="1" hidden="1">
      <c r="A62" s="275" t="s">
        <v>65</v>
      </c>
      <c r="B62" s="276" t="s">
        <v>66</v>
      </c>
      <c r="C62" s="106"/>
      <c r="D62" s="68"/>
      <c r="E62" s="42"/>
      <c r="F62" s="43"/>
      <c r="G62" s="42"/>
      <c r="H62" s="43"/>
      <c r="I62" s="70"/>
      <c r="J62" s="68"/>
      <c r="K62" s="70"/>
      <c r="L62" s="63"/>
      <c r="M62" s="25"/>
      <c r="N62" s="64"/>
      <c r="O62" s="33"/>
      <c r="R62" s="46"/>
      <c r="S62" s="46"/>
    </row>
    <row r="63" spans="1:19" s="45" customFormat="1" ht="25.5" customHeight="1" hidden="1">
      <c r="A63" s="275" t="s">
        <v>65</v>
      </c>
      <c r="B63" s="276" t="s">
        <v>67</v>
      </c>
      <c r="C63" s="106"/>
      <c r="D63" s="68"/>
      <c r="E63" s="42"/>
      <c r="F63" s="43"/>
      <c r="G63" s="42"/>
      <c r="H63" s="43"/>
      <c r="I63" s="70"/>
      <c r="J63" s="68"/>
      <c r="K63" s="70"/>
      <c r="L63" s="63"/>
      <c r="M63" s="25" t="s">
        <v>25</v>
      </c>
      <c r="N63" s="64" t="s">
        <v>68</v>
      </c>
      <c r="O63" s="33" t="s">
        <v>22</v>
      </c>
      <c r="R63" s="46"/>
      <c r="S63" s="46"/>
    </row>
    <row r="64" spans="1:19" s="45" customFormat="1" ht="28.5" customHeight="1" thickBot="1">
      <c r="A64" s="409" t="s">
        <v>23</v>
      </c>
      <c r="B64" s="410" t="s">
        <v>69</v>
      </c>
      <c r="C64" s="411">
        <f aca="true" t="shared" si="14" ref="C64:L64">SUM(C65:C73)</f>
        <v>9</v>
      </c>
      <c r="D64" s="412">
        <f t="shared" si="14"/>
        <v>861.93</v>
      </c>
      <c r="E64" s="413">
        <f t="shared" si="14"/>
        <v>0</v>
      </c>
      <c r="F64" s="412">
        <f t="shared" si="14"/>
        <v>0</v>
      </c>
      <c r="G64" s="413">
        <f t="shared" si="14"/>
        <v>0</v>
      </c>
      <c r="H64" s="412">
        <f t="shared" si="14"/>
        <v>0</v>
      </c>
      <c r="I64" s="413">
        <f t="shared" si="14"/>
        <v>5</v>
      </c>
      <c r="J64" s="412">
        <f t="shared" si="14"/>
        <v>478.84999999999997</v>
      </c>
      <c r="K64" s="413">
        <f t="shared" si="14"/>
        <v>4</v>
      </c>
      <c r="L64" s="412">
        <f t="shared" si="14"/>
        <v>383.08</v>
      </c>
      <c r="M64" s="107"/>
      <c r="N64" s="107"/>
      <c r="O64" s="108"/>
      <c r="R64" s="46"/>
      <c r="S64" s="46"/>
    </row>
    <row r="65" spans="1:19" s="45" customFormat="1" ht="24.75" customHeight="1">
      <c r="A65" s="275" t="s">
        <v>70</v>
      </c>
      <c r="B65" s="414" t="s">
        <v>71</v>
      </c>
      <c r="C65" s="32">
        <v>1</v>
      </c>
      <c r="D65" s="355">
        <v>95.77</v>
      </c>
      <c r="E65" s="32">
        <v>0</v>
      </c>
      <c r="F65" s="31">
        <v>0</v>
      </c>
      <c r="G65" s="32">
        <v>0</v>
      </c>
      <c r="H65" s="31">
        <v>0</v>
      </c>
      <c r="I65" s="415">
        <v>0</v>
      </c>
      <c r="J65" s="416">
        <v>0</v>
      </c>
      <c r="K65" s="415">
        <v>1</v>
      </c>
      <c r="L65" s="355">
        <v>95.77</v>
      </c>
      <c r="M65" s="25" t="s">
        <v>21</v>
      </c>
      <c r="N65" s="64" t="s">
        <v>72</v>
      </c>
      <c r="O65" s="33" t="s">
        <v>22</v>
      </c>
      <c r="R65" s="46"/>
      <c r="S65" s="46"/>
    </row>
    <row r="66" spans="1:19" s="45" customFormat="1" ht="24.75" customHeight="1">
      <c r="A66" s="275" t="s">
        <v>73</v>
      </c>
      <c r="B66" s="276" t="s">
        <v>74</v>
      </c>
      <c r="C66" s="32">
        <v>1</v>
      </c>
      <c r="D66" s="355">
        <v>95.77</v>
      </c>
      <c r="E66" s="32">
        <v>0</v>
      </c>
      <c r="F66" s="31">
        <v>0</v>
      </c>
      <c r="G66" s="32">
        <v>0</v>
      </c>
      <c r="H66" s="31">
        <v>0</v>
      </c>
      <c r="I66" s="415">
        <v>1</v>
      </c>
      <c r="J66" s="416">
        <v>95.77</v>
      </c>
      <c r="K66" s="415">
        <v>0</v>
      </c>
      <c r="L66" s="355">
        <v>0</v>
      </c>
      <c r="M66" s="25" t="s">
        <v>21</v>
      </c>
      <c r="N66" s="64" t="s">
        <v>72</v>
      </c>
      <c r="O66" s="33" t="s">
        <v>22</v>
      </c>
      <c r="R66" s="46"/>
      <c r="S66" s="46"/>
    </row>
    <row r="67" spans="1:19" s="45" customFormat="1" ht="24.75" customHeight="1">
      <c r="A67" s="275" t="s">
        <v>75</v>
      </c>
      <c r="B67" s="276" t="s">
        <v>76</v>
      </c>
      <c r="C67" s="106">
        <v>1</v>
      </c>
      <c r="D67" s="355">
        <v>95.77</v>
      </c>
      <c r="E67" s="32">
        <v>0</v>
      </c>
      <c r="F67" s="31">
        <v>0</v>
      </c>
      <c r="G67" s="32">
        <v>0</v>
      </c>
      <c r="H67" s="31">
        <v>0</v>
      </c>
      <c r="I67" s="415">
        <v>0</v>
      </c>
      <c r="J67" s="416">
        <v>0</v>
      </c>
      <c r="K67" s="415">
        <v>1</v>
      </c>
      <c r="L67" s="355">
        <v>95.77</v>
      </c>
      <c r="M67" s="25" t="s">
        <v>21</v>
      </c>
      <c r="N67" s="64" t="s">
        <v>72</v>
      </c>
      <c r="O67" s="33" t="s">
        <v>22</v>
      </c>
      <c r="R67" s="46"/>
      <c r="S67" s="46"/>
    </row>
    <row r="68" spans="1:19" s="45" customFormat="1" ht="24.75" customHeight="1">
      <c r="A68" s="275" t="s">
        <v>77</v>
      </c>
      <c r="B68" s="276" t="s">
        <v>78</v>
      </c>
      <c r="C68" s="106">
        <v>1</v>
      </c>
      <c r="D68" s="355">
        <v>95.77</v>
      </c>
      <c r="E68" s="32">
        <v>0</v>
      </c>
      <c r="F68" s="31">
        <v>0</v>
      </c>
      <c r="G68" s="32">
        <v>0</v>
      </c>
      <c r="H68" s="31">
        <v>0</v>
      </c>
      <c r="I68" s="415">
        <v>1</v>
      </c>
      <c r="J68" s="416">
        <v>95.77</v>
      </c>
      <c r="K68" s="415">
        <v>0</v>
      </c>
      <c r="L68" s="355">
        <v>0</v>
      </c>
      <c r="M68" s="25" t="s">
        <v>21</v>
      </c>
      <c r="N68" s="64" t="s">
        <v>72</v>
      </c>
      <c r="O68" s="33" t="s">
        <v>22</v>
      </c>
      <c r="R68" s="46"/>
      <c r="S68" s="46"/>
    </row>
    <row r="69" spans="1:19" s="45" customFormat="1" ht="24.75" customHeight="1">
      <c r="A69" s="275" t="s">
        <v>79</v>
      </c>
      <c r="B69" s="417" t="s">
        <v>80</v>
      </c>
      <c r="C69" s="106">
        <v>1</v>
      </c>
      <c r="D69" s="355">
        <v>95.77</v>
      </c>
      <c r="E69" s="32">
        <v>0</v>
      </c>
      <c r="F69" s="31">
        <v>0</v>
      </c>
      <c r="G69" s="32">
        <v>0</v>
      </c>
      <c r="H69" s="31">
        <v>0</v>
      </c>
      <c r="I69" s="415">
        <v>0</v>
      </c>
      <c r="J69" s="416">
        <v>0</v>
      </c>
      <c r="K69" s="415">
        <v>1</v>
      </c>
      <c r="L69" s="355">
        <v>95.77</v>
      </c>
      <c r="M69" s="25" t="s">
        <v>21</v>
      </c>
      <c r="N69" s="64" t="s">
        <v>72</v>
      </c>
      <c r="O69" s="33" t="s">
        <v>22</v>
      </c>
      <c r="R69" s="46"/>
      <c r="S69" s="46"/>
    </row>
    <row r="70" spans="1:19" s="45" customFormat="1" ht="24.75" customHeight="1">
      <c r="A70" s="275" t="s">
        <v>81</v>
      </c>
      <c r="B70" s="276" t="s">
        <v>82</v>
      </c>
      <c r="C70" s="106">
        <v>1</v>
      </c>
      <c r="D70" s="355">
        <v>95.77</v>
      </c>
      <c r="E70" s="32">
        <v>0</v>
      </c>
      <c r="F70" s="31">
        <v>0</v>
      </c>
      <c r="G70" s="32">
        <v>0</v>
      </c>
      <c r="H70" s="31">
        <v>0</v>
      </c>
      <c r="I70" s="415">
        <v>1</v>
      </c>
      <c r="J70" s="416">
        <v>95.77</v>
      </c>
      <c r="K70" s="415">
        <v>0</v>
      </c>
      <c r="L70" s="355">
        <v>0</v>
      </c>
      <c r="M70" s="25" t="s">
        <v>21</v>
      </c>
      <c r="N70" s="64" t="s">
        <v>72</v>
      </c>
      <c r="O70" s="33" t="s">
        <v>22</v>
      </c>
      <c r="R70" s="46"/>
      <c r="S70" s="46"/>
    </row>
    <row r="71" spans="1:19" s="45" customFormat="1" ht="24.75" customHeight="1">
      <c r="A71" s="418" t="s">
        <v>83</v>
      </c>
      <c r="B71" s="419" t="s">
        <v>84</v>
      </c>
      <c r="C71" s="358">
        <v>1</v>
      </c>
      <c r="D71" s="359">
        <v>95.77</v>
      </c>
      <c r="E71" s="358">
        <v>0</v>
      </c>
      <c r="F71" s="420">
        <v>0</v>
      </c>
      <c r="G71" s="358">
        <v>0</v>
      </c>
      <c r="H71" s="420">
        <v>0</v>
      </c>
      <c r="I71" s="421">
        <v>0</v>
      </c>
      <c r="J71" s="422">
        <v>0</v>
      </c>
      <c r="K71" s="421">
        <v>1</v>
      </c>
      <c r="L71" s="359">
        <v>95.77</v>
      </c>
      <c r="M71" s="250" t="s">
        <v>21</v>
      </c>
      <c r="N71" s="250" t="s">
        <v>72</v>
      </c>
      <c r="O71" s="277" t="s">
        <v>22</v>
      </c>
      <c r="R71" s="46"/>
      <c r="S71" s="46"/>
    </row>
    <row r="72" spans="1:19" s="45" customFormat="1" ht="24.75" customHeight="1">
      <c r="A72" s="423" t="s">
        <v>85</v>
      </c>
      <c r="B72" s="424" t="s">
        <v>86</v>
      </c>
      <c r="C72" s="365">
        <v>1</v>
      </c>
      <c r="D72" s="366">
        <v>95.77</v>
      </c>
      <c r="E72" s="365">
        <v>0</v>
      </c>
      <c r="F72" s="425">
        <v>0</v>
      </c>
      <c r="G72" s="365">
        <v>0</v>
      </c>
      <c r="H72" s="425">
        <v>0</v>
      </c>
      <c r="I72" s="426">
        <v>1</v>
      </c>
      <c r="J72" s="427">
        <v>95.77</v>
      </c>
      <c r="K72" s="426">
        <v>0</v>
      </c>
      <c r="L72" s="366">
        <v>0</v>
      </c>
      <c r="M72" s="252" t="s">
        <v>21</v>
      </c>
      <c r="N72" s="252" t="s">
        <v>72</v>
      </c>
      <c r="O72" s="278" t="s">
        <v>22</v>
      </c>
      <c r="R72" s="46"/>
      <c r="S72" s="46"/>
    </row>
    <row r="73" spans="1:19" s="45" customFormat="1" ht="24.75" customHeight="1" thickBot="1">
      <c r="A73" s="428" t="s">
        <v>87</v>
      </c>
      <c r="B73" s="429" t="s">
        <v>88</v>
      </c>
      <c r="C73" s="430">
        <v>1</v>
      </c>
      <c r="D73" s="431">
        <v>95.77</v>
      </c>
      <c r="E73" s="430">
        <v>0</v>
      </c>
      <c r="F73" s="432">
        <v>0</v>
      </c>
      <c r="G73" s="430">
        <v>0</v>
      </c>
      <c r="H73" s="432">
        <v>0</v>
      </c>
      <c r="I73" s="433">
        <v>1</v>
      </c>
      <c r="J73" s="434">
        <v>95.77</v>
      </c>
      <c r="K73" s="433">
        <v>0</v>
      </c>
      <c r="L73" s="431">
        <v>0</v>
      </c>
      <c r="M73" s="188" t="s">
        <v>21</v>
      </c>
      <c r="N73" s="188" t="s">
        <v>72</v>
      </c>
      <c r="O73" s="279" t="s">
        <v>22</v>
      </c>
      <c r="R73" s="46"/>
      <c r="S73" s="46"/>
    </row>
    <row r="74" spans="1:19" s="45" customFormat="1" ht="49.5" customHeight="1" thickBot="1">
      <c r="A74" s="403" t="s">
        <v>24</v>
      </c>
      <c r="B74" s="404" t="s">
        <v>89</v>
      </c>
      <c r="C74" s="405">
        <f aca="true" t="shared" si="15" ref="C74:L74">SUM(C75:C81)</f>
        <v>4</v>
      </c>
      <c r="D74" s="272">
        <f t="shared" si="15"/>
        <v>249.57999999999998</v>
      </c>
      <c r="E74" s="406">
        <f t="shared" si="15"/>
        <v>0</v>
      </c>
      <c r="F74" s="272">
        <f t="shared" si="15"/>
        <v>0</v>
      </c>
      <c r="G74" s="406">
        <f t="shared" si="15"/>
        <v>1</v>
      </c>
      <c r="H74" s="272">
        <f t="shared" si="15"/>
        <v>63.33</v>
      </c>
      <c r="I74" s="406">
        <f t="shared" si="15"/>
        <v>2</v>
      </c>
      <c r="J74" s="272">
        <f t="shared" si="15"/>
        <v>122.92</v>
      </c>
      <c r="K74" s="406">
        <f t="shared" si="15"/>
        <v>1</v>
      </c>
      <c r="L74" s="407">
        <f t="shared" si="15"/>
        <v>63.33</v>
      </c>
      <c r="M74" s="273"/>
      <c r="N74" s="273"/>
      <c r="O74" s="274"/>
      <c r="R74" s="46"/>
      <c r="S74" s="46"/>
    </row>
    <row r="75" spans="1:19" s="45" customFormat="1" ht="24.75" customHeight="1">
      <c r="A75" s="275" t="s">
        <v>90</v>
      </c>
      <c r="B75" s="408" t="s">
        <v>91</v>
      </c>
      <c r="C75" s="32">
        <v>1</v>
      </c>
      <c r="D75" s="355">
        <v>61.46</v>
      </c>
      <c r="E75" s="34">
        <v>0</v>
      </c>
      <c r="F75" s="103">
        <v>0</v>
      </c>
      <c r="G75" s="34">
        <v>0</v>
      </c>
      <c r="H75" s="103">
        <v>0</v>
      </c>
      <c r="I75" s="104">
        <v>1</v>
      </c>
      <c r="J75" s="105">
        <v>61.46</v>
      </c>
      <c r="K75" s="104">
        <v>0</v>
      </c>
      <c r="L75" s="105">
        <v>0</v>
      </c>
      <c r="M75" s="64" t="s">
        <v>21</v>
      </c>
      <c r="N75" s="64" t="s">
        <v>92</v>
      </c>
      <c r="O75" s="33" t="s">
        <v>22</v>
      </c>
      <c r="R75" s="46"/>
      <c r="S75" s="46"/>
    </row>
    <row r="76" spans="1:19" s="45" customFormat="1" ht="24.75" customHeight="1">
      <c r="A76" s="275" t="s">
        <v>93</v>
      </c>
      <c r="B76" s="276" t="s">
        <v>94</v>
      </c>
      <c r="C76" s="32">
        <v>1</v>
      </c>
      <c r="D76" s="68">
        <v>63.33</v>
      </c>
      <c r="E76" s="34">
        <v>0</v>
      </c>
      <c r="F76" s="103">
        <v>0</v>
      </c>
      <c r="G76" s="34">
        <v>0</v>
      </c>
      <c r="H76" s="103">
        <v>0</v>
      </c>
      <c r="I76" s="104">
        <v>0</v>
      </c>
      <c r="J76" s="105">
        <v>0</v>
      </c>
      <c r="K76" s="104">
        <v>1</v>
      </c>
      <c r="L76" s="105">
        <v>63.33</v>
      </c>
      <c r="M76" s="25" t="s">
        <v>21</v>
      </c>
      <c r="N76" s="64" t="s">
        <v>99</v>
      </c>
      <c r="O76" s="33" t="s">
        <v>22</v>
      </c>
      <c r="R76" s="46"/>
      <c r="S76" s="46"/>
    </row>
    <row r="77" spans="1:19" s="45" customFormat="1" ht="24.75" customHeight="1">
      <c r="A77" s="275" t="s">
        <v>95</v>
      </c>
      <c r="B77" s="276" t="s">
        <v>96</v>
      </c>
      <c r="C77" s="106">
        <v>1</v>
      </c>
      <c r="D77" s="68">
        <v>61.46</v>
      </c>
      <c r="E77" s="42">
        <v>0</v>
      </c>
      <c r="F77" s="43">
        <v>0</v>
      </c>
      <c r="G77" s="42">
        <v>0</v>
      </c>
      <c r="H77" s="43">
        <v>0</v>
      </c>
      <c r="I77" s="70">
        <v>1</v>
      </c>
      <c r="J77" s="68">
        <v>61.46</v>
      </c>
      <c r="K77" s="70">
        <v>0</v>
      </c>
      <c r="L77" s="63">
        <v>0</v>
      </c>
      <c r="M77" s="25" t="s">
        <v>21</v>
      </c>
      <c r="N77" s="64" t="s">
        <v>92</v>
      </c>
      <c r="O77" s="33" t="s">
        <v>22</v>
      </c>
      <c r="R77" s="46"/>
      <c r="S77" s="46"/>
    </row>
    <row r="78" spans="1:19" s="45" customFormat="1" ht="24.75" customHeight="1" hidden="1">
      <c r="A78" s="275" t="s">
        <v>97</v>
      </c>
      <c r="B78" s="276" t="s">
        <v>98</v>
      </c>
      <c r="C78" s="106"/>
      <c r="D78" s="68"/>
      <c r="E78" s="42"/>
      <c r="F78" s="43"/>
      <c r="G78" s="42"/>
      <c r="H78" s="43"/>
      <c r="I78" s="70"/>
      <c r="J78" s="68"/>
      <c r="K78" s="70"/>
      <c r="L78" s="63"/>
      <c r="M78" s="25" t="s">
        <v>25</v>
      </c>
      <c r="N78" s="64" t="s">
        <v>99</v>
      </c>
      <c r="O78" s="33" t="s">
        <v>22</v>
      </c>
      <c r="R78" s="46"/>
      <c r="S78" s="46"/>
    </row>
    <row r="79" spans="1:19" s="45" customFormat="1" ht="24.75" customHeight="1" thickBot="1">
      <c r="A79" s="275" t="s">
        <v>97</v>
      </c>
      <c r="B79" s="276" t="s">
        <v>100</v>
      </c>
      <c r="C79" s="106">
        <v>1</v>
      </c>
      <c r="D79" s="68">
        <v>63.33</v>
      </c>
      <c r="E79" s="42">
        <v>0</v>
      </c>
      <c r="F79" s="43">
        <v>0</v>
      </c>
      <c r="G79" s="42">
        <v>1</v>
      </c>
      <c r="H79" s="43">
        <v>63.33</v>
      </c>
      <c r="I79" s="70">
        <v>0</v>
      </c>
      <c r="J79" s="68">
        <v>0</v>
      </c>
      <c r="K79" s="70">
        <v>0</v>
      </c>
      <c r="L79" s="63">
        <v>0</v>
      </c>
      <c r="M79" s="25" t="s">
        <v>21</v>
      </c>
      <c r="N79" s="64" t="s">
        <v>99</v>
      </c>
      <c r="O79" s="33" t="s">
        <v>22</v>
      </c>
      <c r="R79" s="46"/>
      <c r="S79" s="46"/>
    </row>
    <row r="80" spans="1:19" s="45" customFormat="1" ht="24.75" customHeight="1" hidden="1">
      <c r="A80" s="275" t="s">
        <v>101</v>
      </c>
      <c r="B80" s="321" t="s">
        <v>102</v>
      </c>
      <c r="C80" s="318"/>
      <c r="D80" s="322"/>
      <c r="E80" s="323"/>
      <c r="F80" s="324"/>
      <c r="G80" s="323"/>
      <c r="H80" s="324"/>
      <c r="I80" s="325"/>
      <c r="J80" s="326"/>
      <c r="K80" s="325"/>
      <c r="L80" s="322"/>
      <c r="M80" s="319" t="s">
        <v>21</v>
      </c>
      <c r="N80" s="327" t="s">
        <v>226</v>
      </c>
      <c r="O80" s="320" t="s">
        <v>22</v>
      </c>
      <c r="R80" s="46"/>
      <c r="S80" s="46"/>
    </row>
    <row r="81" spans="1:19" s="45" customFormat="1" ht="24.75" customHeight="1" hidden="1" thickBot="1">
      <c r="A81" s="275" t="s">
        <v>103</v>
      </c>
      <c r="B81" s="321" t="s">
        <v>104</v>
      </c>
      <c r="C81" s="318"/>
      <c r="D81" s="322"/>
      <c r="E81" s="323"/>
      <c r="F81" s="324"/>
      <c r="G81" s="323"/>
      <c r="H81" s="324"/>
      <c r="I81" s="325"/>
      <c r="J81" s="326"/>
      <c r="K81" s="325"/>
      <c r="L81" s="322"/>
      <c r="M81" s="319" t="s">
        <v>21</v>
      </c>
      <c r="N81" s="327" t="s">
        <v>227</v>
      </c>
      <c r="O81" s="320" t="s">
        <v>22</v>
      </c>
      <c r="R81" s="46"/>
      <c r="S81" s="46"/>
    </row>
    <row r="82" spans="1:19" s="45" customFormat="1" ht="25.5" customHeight="1" hidden="1">
      <c r="A82" s="109" t="s">
        <v>20</v>
      </c>
      <c r="B82" s="110" t="s">
        <v>105</v>
      </c>
      <c r="C82" s="111"/>
      <c r="D82" s="31"/>
      <c r="E82" s="111"/>
      <c r="F82" s="112"/>
      <c r="G82" s="111"/>
      <c r="H82" s="112"/>
      <c r="I82" s="111"/>
      <c r="J82" s="31"/>
      <c r="K82" s="111"/>
      <c r="L82" s="31"/>
      <c r="M82" s="25"/>
      <c r="N82" s="64"/>
      <c r="O82" s="113"/>
      <c r="R82" s="114"/>
      <c r="S82" s="46"/>
    </row>
    <row r="83" spans="1:19" s="45" customFormat="1" ht="25.5" customHeight="1" hidden="1">
      <c r="A83" s="115" t="s">
        <v>23</v>
      </c>
      <c r="B83" s="110" t="s">
        <v>105</v>
      </c>
      <c r="C83" s="32"/>
      <c r="D83" s="103"/>
      <c r="E83" s="34"/>
      <c r="F83" s="116"/>
      <c r="G83" s="34"/>
      <c r="H83" s="116"/>
      <c r="I83" s="104"/>
      <c r="J83" s="117"/>
      <c r="K83" s="104"/>
      <c r="L83" s="105"/>
      <c r="M83" s="25"/>
      <c r="N83" s="118"/>
      <c r="O83" s="113"/>
      <c r="R83" s="114"/>
      <c r="S83" s="46"/>
    </row>
    <row r="84" spans="1:19" s="45" customFormat="1" ht="27.75" hidden="1">
      <c r="A84" s="115" t="s">
        <v>23</v>
      </c>
      <c r="B84" s="110" t="s">
        <v>106</v>
      </c>
      <c r="C84" s="119"/>
      <c r="D84" s="120"/>
      <c r="E84" s="120"/>
      <c r="F84" s="120"/>
      <c r="G84" s="120"/>
      <c r="H84" s="120"/>
      <c r="I84" s="121"/>
      <c r="J84" s="121"/>
      <c r="K84" s="121"/>
      <c r="L84" s="121"/>
      <c r="M84" s="122"/>
      <c r="N84" s="118"/>
      <c r="O84" s="113"/>
      <c r="R84" s="114"/>
      <c r="S84" s="46"/>
    </row>
    <row r="85" spans="1:19" s="45" customFormat="1" ht="27.75" hidden="1">
      <c r="A85" s="115" t="s">
        <v>24</v>
      </c>
      <c r="B85" s="110" t="s">
        <v>107</v>
      </c>
      <c r="C85" s="119"/>
      <c r="D85" s="120"/>
      <c r="E85" s="120"/>
      <c r="F85" s="120"/>
      <c r="G85" s="120"/>
      <c r="H85" s="120"/>
      <c r="I85" s="121"/>
      <c r="J85" s="121"/>
      <c r="K85" s="121"/>
      <c r="L85" s="121"/>
      <c r="M85" s="122"/>
      <c r="N85" s="118"/>
      <c r="O85" s="113"/>
      <c r="R85" s="114"/>
      <c r="S85" s="46"/>
    </row>
    <row r="86" spans="1:19" s="45" customFormat="1" ht="51.75" customHeight="1" hidden="1">
      <c r="A86" s="115" t="s">
        <v>108</v>
      </c>
      <c r="B86" s="110" t="s">
        <v>109</v>
      </c>
      <c r="C86" s="119"/>
      <c r="D86" s="120"/>
      <c r="E86" s="120"/>
      <c r="F86" s="120"/>
      <c r="G86" s="120"/>
      <c r="H86" s="120"/>
      <c r="I86" s="121"/>
      <c r="J86" s="121"/>
      <c r="K86" s="121"/>
      <c r="L86" s="121"/>
      <c r="M86" s="122"/>
      <c r="N86" s="118"/>
      <c r="O86" s="113"/>
      <c r="R86" s="114"/>
      <c r="S86" s="46"/>
    </row>
    <row r="87" spans="1:19" s="45" customFormat="1" ht="27.75" hidden="1">
      <c r="A87" s="115" t="s">
        <v>110</v>
      </c>
      <c r="B87" s="110" t="s">
        <v>111</v>
      </c>
      <c r="C87" s="119"/>
      <c r="D87" s="120"/>
      <c r="E87" s="120"/>
      <c r="F87" s="120"/>
      <c r="G87" s="120"/>
      <c r="H87" s="120"/>
      <c r="I87" s="121"/>
      <c r="J87" s="121"/>
      <c r="K87" s="121"/>
      <c r="L87" s="121"/>
      <c r="M87" s="122"/>
      <c r="N87" s="118"/>
      <c r="O87" s="113"/>
      <c r="R87" s="114"/>
      <c r="S87" s="46"/>
    </row>
    <row r="88" spans="1:19" s="45" customFormat="1" ht="24" customHeight="1" hidden="1">
      <c r="A88" s="115" t="s">
        <v>112</v>
      </c>
      <c r="B88" s="110" t="s">
        <v>113</v>
      </c>
      <c r="C88" s="119"/>
      <c r="D88" s="120"/>
      <c r="E88" s="120"/>
      <c r="F88" s="120"/>
      <c r="G88" s="120"/>
      <c r="H88" s="120"/>
      <c r="I88" s="121"/>
      <c r="J88" s="121"/>
      <c r="K88" s="121"/>
      <c r="L88" s="121"/>
      <c r="M88" s="122"/>
      <c r="N88" s="118"/>
      <c r="O88" s="113"/>
      <c r="R88" s="114"/>
      <c r="S88" s="46"/>
    </row>
    <row r="89" spans="1:19" s="45" customFormat="1" ht="27.75" hidden="1">
      <c r="A89" s="115" t="s">
        <v>114</v>
      </c>
      <c r="B89" s="110" t="s">
        <v>115</v>
      </c>
      <c r="C89" s="119"/>
      <c r="D89" s="120"/>
      <c r="E89" s="120"/>
      <c r="F89" s="120"/>
      <c r="G89" s="120"/>
      <c r="H89" s="120"/>
      <c r="I89" s="121"/>
      <c r="J89" s="121"/>
      <c r="K89" s="121"/>
      <c r="L89" s="121"/>
      <c r="M89" s="122"/>
      <c r="N89" s="118"/>
      <c r="O89" s="113"/>
      <c r="R89" s="114"/>
      <c r="S89" s="46"/>
    </row>
    <row r="90" spans="1:19" s="45" customFormat="1" ht="28.5" hidden="1" thickBot="1">
      <c r="A90" s="123" t="s">
        <v>116</v>
      </c>
      <c r="B90" s="124" t="s">
        <v>117</v>
      </c>
      <c r="C90" s="125"/>
      <c r="D90" s="126"/>
      <c r="E90" s="126"/>
      <c r="F90" s="126"/>
      <c r="G90" s="126"/>
      <c r="H90" s="126"/>
      <c r="I90" s="127"/>
      <c r="J90" s="127"/>
      <c r="K90" s="127"/>
      <c r="L90" s="127"/>
      <c r="M90" s="128"/>
      <c r="N90" s="129"/>
      <c r="O90" s="130"/>
      <c r="R90" s="114"/>
      <c r="S90" s="46"/>
    </row>
    <row r="91" spans="1:19" s="45" customFormat="1" ht="33" customHeight="1" thickBot="1">
      <c r="A91" s="435">
        <v>2</v>
      </c>
      <c r="B91" s="436" t="s">
        <v>118</v>
      </c>
      <c r="C91" s="437">
        <f aca="true" t="shared" si="16" ref="C91:L91">C92+C99+C100</f>
        <v>10</v>
      </c>
      <c r="D91" s="438">
        <f>D92+D99+D100</f>
        <v>1137.46</v>
      </c>
      <c r="E91" s="437">
        <f t="shared" si="16"/>
        <v>4</v>
      </c>
      <c r="F91" s="438">
        <f t="shared" si="16"/>
        <v>39.24</v>
      </c>
      <c r="G91" s="437">
        <f t="shared" si="16"/>
        <v>0</v>
      </c>
      <c r="H91" s="438">
        <f t="shared" si="16"/>
        <v>0</v>
      </c>
      <c r="I91" s="437">
        <f t="shared" si="16"/>
        <v>3</v>
      </c>
      <c r="J91" s="438">
        <f t="shared" si="16"/>
        <v>580.99</v>
      </c>
      <c r="K91" s="437">
        <f t="shared" si="16"/>
        <v>3</v>
      </c>
      <c r="L91" s="438">
        <f t="shared" si="16"/>
        <v>517.23</v>
      </c>
      <c r="M91" s="131"/>
      <c r="N91" s="132"/>
      <c r="O91" s="108"/>
      <c r="R91" s="114"/>
      <c r="S91" s="46"/>
    </row>
    <row r="92" spans="1:19" s="45" customFormat="1" ht="32.25" customHeight="1" thickBot="1">
      <c r="A92" s="409" t="s">
        <v>27</v>
      </c>
      <c r="B92" s="439" t="s">
        <v>119</v>
      </c>
      <c r="C92" s="440">
        <f aca="true" t="shared" si="17" ref="C92:L92">SUM(C93:C98)</f>
        <v>6</v>
      </c>
      <c r="D92" s="441">
        <f t="shared" si="17"/>
        <v>1098.22</v>
      </c>
      <c r="E92" s="442">
        <f t="shared" si="17"/>
        <v>0</v>
      </c>
      <c r="F92" s="441">
        <f t="shared" si="17"/>
        <v>0</v>
      </c>
      <c r="G92" s="442">
        <f t="shared" si="17"/>
        <v>0</v>
      </c>
      <c r="H92" s="441">
        <f t="shared" si="17"/>
        <v>0</v>
      </c>
      <c r="I92" s="442">
        <f t="shared" si="17"/>
        <v>3</v>
      </c>
      <c r="J92" s="441">
        <f t="shared" si="17"/>
        <v>580.99</v>
      </c>
      <c r="K92" s="442">
        <f t="shared" si="17"/>
        <v>3</v>
      </c>
      <c r="L92" s="441">
        <f t="shared" si="17"/>
        <v>517.23</v>
      </c>
      <c r="M92" s="107"/>
      <c r="N92" s="133"/>
      <c r="O92" s="108"/>
      <c r="R92" s="114"/>
      <c r="S92" s="46"/>
    </row>
    <row r="93" spans="1:19" s="45" customFormat="1" ht="25.5" customHeight="1">
      <c r="A93" s="443" t="s">
        <v>120</v>
      </c>
      <c r="B93" s="414" t="s">
        <v>121</v>
      </c>
      <c r="C93" s="444">
        <v>1</v>
      </c>
      <c r="D93" s="445">
        <v>150.24</v>
      </c>
      <c r="E93" s="134">
        <v>0</v>
      </c>
      <c r="F93" s="446">
        <v>0</v>
      </c>
      <c r="G93" s="447">
        <v>0</v>
      </c>
      <c r="H93" s="445">
        <v>0</v>
      </c>
      <c r="I93" s="447">
        <v>0</v>
      </c>
      <c r="J93" s="445">
        <v>0</v>
      </c>
      <c r="K93" s="447">
        <v>1</v>
      </c>
      <c r="L93" s="448">
        <v>150.24</v>
      </c>
      <c r="M93" s="449" t="s">
        <v>21</v>
      </c>
      <c r="N93" s="64" t="s">
        <v>122</v>
      </c>
      <c r="O93" s="33" t="s">
        <v>22</v>
      </c>
      <c r="R93" s="114"/>
      <c r="S93" s="46"/>
    </row>
    <row r="94" spans="1:19" s="45" customFormat="1" ht="25.5" customHeight="1">
      <c r="A94" s="450" t="s">
        <v>123</v>
      </c>
      <c r="B94" s="276" t="s">
        <v>124</v>
      </c>
      <c r="C94" s="32">
        <v>1</v>
      </c>
      <c r="D94" s="68">
        <v>205.64</v>
      </c>
      <c r="E94" s="34">
        <v>0</v>
      </c>
      <c r="F94" s="103">
        <v>0</v>
      </c>
      <c r="G94" s="104">
        <v>0</v>
      </c>
      <c r="H94" s="68">
        <v>0</v>
      </c>
      <c r="I94" s="104">
        <v>0</v>
      </c>
      <c r="J94" s="68">
        <v>0</v>
      </c>
      <c r="K94" s="104">
        <v>1</v>
      </c>
      <c r="L94" s="105">
        <v>205.64</v>
      </c>
      <c r="M94" s="25" t="s">
        <v>21</v>
      </c>
      <c r="N94" s="64" t="s">
        <v>125</v>
      </c>
      <c r="O94" s="33" t="s">
        <v>22</v>
      </c>
      <c r="R94" s="114"/>
      <c r="S94" s="46"/>
    </row>
    <row r="95" spans="1:19" s="45" customFormat="1" ht="25.5" customHeight="1">
      <c r="A95" s="450" t="s">
        <v>126</v>
      </c>
      <c r="B95" s="276" t="s">
        <v>127</v>
      </c>
      <c r="C95" s="32">
        <v>1</v>
      </c>
      <c r="D95" s="68">
        <v>148.63</v>
      </c>
      <c r="E95" s="34">
        <v>0</v>
      </c>
      <c r="F95" s="103">
        <v>0</v>
      </c>
      <c r="G95" s="104">
        <v>0</v>
      </c>
      <c r="H95" s="68">
        <v>0</v>
      </c>
      <c r="I95" s="104">
        <v>1</v>
      </c>
      <c r="J95" s="68">
        <v>148.63</v>
      </c>
      <c r="K95" s="104">
        <v>0</v>
      </c>
      <c r="L95" s="105">
        <v>0</v>
      </c>
      <c r="M95" s="25" t="s">
        <v>21</v>
      </c>
      <c r="N95" s="64" t="s">
        <v>128</v>
      </c>
      <c r="O95" s="33" t="s">
        <v>22</v>
      </c>
      <c r="R95" s="114"/>
      <c r="S95" s="46"/>
    </row>
    <row r="96" spans="1:19" s="45" customFormat="1" ht="25.5" customHeight="1">
      <c r="A96" s="450" t="s">
        <v>129</v>
      </c>
      <c r="B96" s="276" t="s">
        <v>130</v>
      </c>
      <c r="C96" s="32">
        <v>1</v>
      </c>
      <c r="D96" s="68">
        <v>211.74</v>
      </c>
      <c r="E96" s="34">
        <v>0</v>
      </c>
      <c r="F96" s="103">
        <v>0</v>
      </c>
      <c r="G96" s="34">
        <v>0</v>
      </c>
      <c r="H96" s="68">
        <v>0</v>
      </c>
      <c r="I96" s="104">
        <v>1</v>
      </c>
      <c r="J96" s="105">
        <v>211.74</v>
      </c>
      <c r="K96" s="104">
        <v>0</v>
      </c>
      <c r="L96" s="105">
        <v>0</v>
      </c>
      <c r="M96" s="25" t="s">
        <v>21</v>
      </c>
      <c r="N96" s="64" t="s">
        <v>131</v>
      </c>
      <c r="O96" s="33" t="s">
        <v>22</v>
      </c>
      <c r="R96" s="114"/>
      <c r="S96" s="46"/>
    </row>
    <row r="97" spans="1:19" s="45" customFormat="1" ht="25.5" customHeight="1">
      <c r="A97" s="450" t="s">
        <v>132</v>
      </c>
      <c r="B97" s="276" t="s">
        <v>133</v>
      </c>
      <c r="C97" s="32">
        <v>1</v>
      </c>
      <c r="D97" s="68">
        <v>220.62</v>
      </c>
      <c r="E97" s="34">
        <v>0</v>
      </c>
      <c r="F97" s="103">
        <v>0</v>
      </c>
      <c r="G97" s="34">
        <v>0</v>
      </c>
      <c r="H97" s="68">
        <v>0</v>
      </c>
      <c r="I97" s="104">
        <v>1</v>
      </c>
      <c r="J97" s="105">
        <v>220.62</v>
      </c>
      <c r="K97" s="104">
        <v>0</v>
      </c>
      <c r="L97" s="105">
        <v>0</v>
      </c>
      <c r="M97" s="25" t="s">
        <v>21</v>
      </c>
      <c r="N97" s="64" t="s">
        <v>134</v>
      </c>
      <c r="O97" s="33" t="s">
        <v>22</v>
      </c>
      <c r="R97" s="114"/>
      <c r="S97" s="46"/>
    </row>
    <row r="98" spans="1:19" s="45" customFormat="1" ht="25.5" customHeight="1">
      <c r="A98" s="450" t="s">
        <v>135</v>
      </c>
      <c r="B98" s="276" t="s">
        <v>136</v>
      </c>
      <c r="C98" s="32">
        <v>1</v>
      </c>
      <c r="D98" s="68">
        <v>161.35</v>
      </c>
      <c r="E98" s="34">
        <v>0</v>
      </c>
      <c r="F98" s="103">
        <v>0</v>
      </c>
      <c r="G98" s="34">
        <v>0</v>
      </c>
      <c r="H98" s="68">
        <v>0</v>
      </c>
      <c r="I98" s="104">
        <v>0</v>
      </c>
      <c r="J98" s="451">
        <v>0</v>
      </c>
      <c r="K98" s="104">
        <v>1</v>
      </c>
      <c r="L98" s="451">
        <v>161.35</v>
      </c>
      <c r="M98" s="25" t="s">
        <v>21</v>
      </c>
      <c r="N98" s="64" t="s">
        <v>137</v>
      </c>
      <c r="O98" s="33" t="s">
        <v>22</v>
      </c>
      <c r="R98" s="114"/>
      <c r="S98" s="46"/>
    </row>
    <row r="99" spans="1:15" ht="45" customHeight="1">
      <c r="A99" s="109" t="s">
        <v>138</v>
      </c>
      <c r="B99" s="110" t="s">
        <v>109</v>
      </c>
      <c r="C99" s="32">
        <v>4</v>
      </c>
      <c r="D99" s="103">
        <v>39.24</v>
      </c>
      <c r="E99" s="34">
        <v>4</v>
      </c>
      <c r="F99" s="103">
        <v>39.24</v>
      </c>
      <c r="G99" s="34">
        <v>0</v>
      </c>
      <c r="H99" s="103">
        <v>0</v>
      </c>
      <c r="I99" s="104">
        <v>0</v>
      </c>
      <c r="J99" s="105">
        <v>0</v>
      </c>
      <c r="K99" s="104">
        <v>0</v>
      </c>
      <c r="L99" s="105">
        <v>0</v>
      </c>
      <c r="M99" s="64" t="s">
        <v>21</v>
      </c>
      <c r="N99" s="64" t="s">
        <v>139</v>
      </c>
      <c r="O99" s="33" t="s">
        <v>22</v>
      </c>
    </row>
    <row r="100" spans="1:15" ht="26.25">
      <c r="A100" s="115" t="s">
        <v>140</v>
      </c>
      <c r="B100" s="110" t="s">
        <v>115</v>
      </c>
      <c r="C100" s="32"/>
      <c r="D100" s="34"/>
      <c r="E100" s="34"/>
      <c r="F100" s="103"/>
      <c r="G100" s="34"/>
      <c r="H100" s="103"/>
      <c r="I100" s="104"/>
      <c r="J100" s="104"/>
      <c r="K100" s="104"/>
      <c r="L100" s="104"/>
      <c r="M100" s="25"/>
      <c r="N100" s="64"/>
      <c r="O100" s="135"/>
    </row>
    <row r="101" spans="1:15" ht="26.25">
      <c r="A101" s="115" t="s">
        <v>141</v>
      </c>
      <c r="B101" s="110" t="s">
        <v>117</v>
      </c>
      <c r="C101" s="32"/>
      <c r="D101" s="34"/>
      <c r="E101" s="34"/>
      <c r="F101" s="34"/>
      <c r="G101" s="34"/>
      <c r="H101" s="34"/>
      <c r="I101" s="104"/>
      <c r="J101" s="104"/>
      <c r="K101" s="104"/>
      <c r="L101" s="104"/>
      <c r="M101" s="122"/>
      <c r="N101" s="64"/>
      <c r="O101" s="135"/>
    </row>
    <row r="102" spans="1:15" ht="33" customHeight="1">
      <c r="A102" s="136">
        <v>3</v>
      </c>
      <c r="B102" s="137" t="s">
        <v>142</v>
      </c>
      <c r="C102" s="77"/>
      <c r="D102" s="138"/>
      <c r="E102" s="77"/>
      <c r="F102" s="138"/>
      <c r="G102" s="77"/>
      <c r="H102" s="138"/>
      <c r="I102" s="77"/>
      <c r="J102" s="138"/>
      <c r="K102" s="77"/>
      <c r="L102" s="138"/>
      <c r="M102" s="139"/>
      <c r="N102" s="25"/>
      <c r="O102" s="140"/>
    </row>
    <row r="103" spans="1:15" ht="25.5" customHeight="1" hidden="1">
      <c r="A103" s="115" t="s">
        <v>143</v>
      </c>
      <c r="B103" s="141" t="s">
        <v>105</v>
      </c>
      <c r="C103" s="106"/>
      <c r="D103" s="42"/>
      <c r="E103" s="42"/>
      <c r="F103" s="42"/>
      <c r="G103" s="142"/>
      <c r="H103" s="42"/>
      <c r="I103" s="70"/>
      <c r="J103" s="70"/>
      <c r="K103" s="70"/>
      <c r="L103" s="70"/>
      <c r="M103" s="139"/>
      <c r="N103" s="25"/>
      <c r="O103" s="140"/>
    </row>
    <row r="104" spans="1:15" ht="26.25" hidden="1">
      <c r="A104" s="115" t="s">
        <v>144</v>
      </c>
      <c r="B104" s="110" t="s">
        <v>106</v>
      </c>
      <c r="C104" s="32"/>
      <c r="D104" s="34"/>
      <c r="E104" s="34"/>
      <c r="F104" s="34"/>
      <c r="G104" s="143"/>
      <c r="H104" s="34"/>
      <c r="I104" s="104"/>
      <c r="J104" s="104"/>
      <c r="K104" s="104"/>
      <c r="L104" s="104"/>
      <c r="M104" s="122"/>
      <c r="N104" s="64"/>
      <c r="O104" s="135"/>
    </row>
    <row r="105" spans="1:15" ht="26.25" hidden="1">
      <c r="A105" s="115" t="s">
        <v>145</v>
      </c>
      <c r="B105" s="110" t="s">
        <v>107</v>
      </c>
      <c r="C105" s="32"/>
      <c r="D105" s="34"/>
      <c r="E105" s="34"/>
      <c r="F105" s="34"/>
      <c r="G105" s="34"/>
      <c r="H105" s="34"/>
      <c r="I105" s="104"/>
      <c r="J105" s="104"/>
      <c r="K105" s="104"/>
      <c r="L105" s="104"/>
      <c r="M105" s="122"/>
      <c r="N105" s="64"/>
      <c r="O105" s="135"/>
    </row>
    <row r="106" spans="1:15" ht="48.75" customHeight="1" hidden="1">
      <c r="A106" s="115" t="s">
        <v>146</v>
      </c>
      <c r="B106" s="110" t="s">
        <v>109</v>
      </c>
      <c r="C106" s="32"/>
      <c r="D106" s="116"/>
      <c r="E106" s="34"/>
      <c r="F106" s="116"/>
      <c r="G106" s="34"/>
      <c r="H106" s="116"/>
      <c r="I106" s="104"/>
      <c r="J106" s="117"/>
      <c r="K106" s="104"/>
      <c r="L106" s="117"/>
      <c r="M106" s="25"/>
      <c r="N106" s="64"/>
      <c r="O106" s="135"/>
    </row>
    <row r="107" spans="1:15" ht="26.25" hidden="1">
      <c r="A107" s="115" t="s">
        <v>147</v>
      </c>
      <c r="B107" s="110" t="s">
        <v>111</v>
      </c>
      <c r="C107" s="32"/>
      <c r="D107" s="34"/>
      <c r="E107" s="34"/>
      <c r="F107" s="34"/>
      <c r="G107" s="34"/>
      <c r="H107" s="34"/>
      <c r="I107" s="104"/>
      <c r="J107" s="104"/>
      <c r="K107" s="104"/>
      <c r="L107" s="104"/>
      <c r="M107" s="122"/>
      <c r="N107" s="64"/>
      <c r="O107" s="135"/>
    </row>
    <row r="108" spans="1:15" ht="24" customHeight="1" hidden="1">
      <c r="A108" s="115" t="s">
        <v>148</v>
      </c>
      <c r="B108" s="110" t="s">
        <v>113</v>
      </c>
      <c r="C108" s="32"/>
      <c r="D108" s="34"/>
      <c r="E108" s="34"/>
      <c r="F108" s="34"/>
      <c r="G108" s="34"/>
      <c r="H108" s="34"/>
      <c r="I108" s="104"/>
      <c r="J108" s="104"/>
      <c r="K108" s="104"/>
      <c r="L108" s="104"/>
      <c r="M108" s="122"/>
      <c r="N108" s="64"/>
      <c r="O108" s="135"/>
    </row>
    <row r="109" spans="1:15" ht="26.25" hidden="1">
      <c r="A109" s="115" t="s">
        <v>149</v>
      </c>
      <c r="B109" s="110" t="s">
        <v>115</v>
      </c>
      <c r="C109" s="32"/>
      <c r="D109" s="34"/>
      <c r="E109" s="34"/>
      <c r="F109" s="34"/>
      <c r="G109" s="34"/>
      <c r="H109" s="34"/>
      <c r="I109" s="104"/>
      <c r="J109" s="104"/>
      <c r="K109" s="104"/>
      <c r="L109" s="104"/>
      <c r="M109" s="122"/>
      <c r="N109" s="64"/>
      <c r="O109" s="135"/>
    </row>
    <row r="110" spans="1:15" ht="26.25">
      <c r="A110" s="115" t="s">
        <v>143</v>
      </c>
      <c r="B110" s="110" t="s">
        <v>117</v>
      </c>
      <c r="C110" s="32"/>
      <c r="D110" s="42"/>
      <c r="E110" s="34"/>
      <c r="F110" s="34"/>
      <c r="G110" s="34"/>
      <c r="H110" s="34"/>
      <c r="I110" s="104"/>
      <c r="J110" s="104"/>
      <c r="K110" s="104"/>
      <c r="L110" s="104"/>
      <c r="M110" s="122"/>
      <c r="N110" s="64"/>
      <c r="O110" s="135"/>
    </row>
    <row r="111" spans="1:15" ht="42.75" customHeight="1">
      <c r="A111" s="136">
        <v>4</v>
      </c>
      <c r="B111" s="271" t="s">
        <v>150</v>
      </c>
      <c r="C111" s="77">
        <f aca="true" t="shared" si="18" ref="C111:L111">SUM(C112:C113)</f>
        <v>2</v>
      </c>
      <c r="D111" s="385">
        <f t="shared" si="18"/>
        <v>172.4</v>
      </c>
      <c r="E111" s="386">
        <f t="shared" si="18"/>
        <v>0</v>
      </c>
      <c r="F111" s="385">
        <f t="shared" si="18"/>
        <v>0</v>
      </c>
      <c r="G111" s="386">
        <f t="shared" si="18"/>
        <v>0</v>
      </c>
      <c r="H111" s="385">
        <f t="shared" si="18"/>
        <v>0</v>
      </c>
      <c r="I111" s="386">
        <f t="shared" si="18"/>
        <v>2</v>
      </c>
      <c r="J111" s="385">
        <f t="shared" si="18"/>
        <v>172.4</v>
      </c>
      <c r="K111" s="386">
        <f t="shared" si="18"/>
        <v>0</v>
      </c>
      <c r="L111" s="385">
        <f t="shared" si="18"/>
        <v>0</v>
      </c>
      <c r="M111" s="139"/>
      <c r="N111" s="25"/>
      <c r="O111" s="171"/>
    </row>
    <row r="112" spans="1:15" ht="25.5" customHeight="1">
      <c r="A112" s="387" t="s">
        <v>33</v>
      </c>
      <c r="B112" s="388" t="s">
        <v>151</v>
      </c>
      <c r="C112" s="389">
        <v>1</v>
      </c>
      <c r="D112" s="390">
        <v>86.2</v>
      </c>
      <c r="E112" s="391">
        <v>0</v>
      </c>
      <c r="F112" s="392">
        <v>0</v>
      </c>
      <c r="G112" s="391">
        <v>0</v>
      </c>
      <c r="H112" s="392">
        <v>0</v>
      </c>
      <c r="I112" s="391">
        <v>1</v>
      </c>
      <c r="J112" s="392">
        <v>86.2</v>
      </c>
      <c r="K112" s="391">
        <v>0</v>
      </c>
      <c r="L112" s="392">
        <v>0</v>
      </c>
      <c r="M112" s="25" t="s">
        <v>21</v>
      </c>
      <c r="N112" s="25" t="s">
        <v>152</v>
      </c>
      <c r="O112" s="33" t="s">
        <v>22</v>
      </c>
    </row>
    <row r="113" spans="1:15" ht="25.5" customHeight="1" thickBot="1">
      <c r="A113" s="393" t="s">
        <v>153</v>
      </c>
      <c r="B113" s="394" t="s">
        <v>154</v>
      </c>
      <c r="C113" s="395">
        <v>1</v>
      </c>
      <c r="D113" s="396">
        <v>86.2</v>
      </c>
      <c r="E113" s="397">
        <v>0</v>
      </c>
      <c r="F113" s="396">
        <v>0</v>
      </c>
      <c r="G113" s="397">
        <v>0</v>
      </c>
      <c r="H113" s="396">
        <v>0</v>
      </c>
      <c r="I113" s="397">
        <v>1</v>
      </c>
      <c r="J113" s="396">
        <v>86.2</v>
      </c>
      <c r="K113" s="397">
        <v>0</v>
      </c>
      <c r="L113" s="396">
        <v>0</v>
      </c>
      <c r="M113" s="173" t="s">
        <v>21</v>
      </c>
      <c r="N113" s="173" t="s">
        <v>152</v>
      </c>
      <c r="O113" s="279" t="s">
        <v>22</v>
      </c>
    </row>
    <row r="114" spans="1:19" s="89" customFormat="1" ht="57.75" customHeight="1" thickBot="1">
      <c r="A114" s="336" t="s">
        <v>155</v>
      </c>
      <c r="B114" s="337"/>
      <c r="C114" s="219" t="s">
        <v>50</v>
      </c>
      <c r="D114" s="220">
        <f>D57+D91+D111</f>
        <v>2895.88</v>
      </c>
      <c r="E114" s="221" t="s">
        <v>50</v>
      </c>
      <c r="F114" s="220">
        <f>F57+F91+F111</f>
        <v>39.24</v>
      </c>
      <c r="G114" s="221" t="s">
        <v>50</v>
      </c>
      <c r="H114" s="220">
        <f>H57+H91+H111</f>
        <v>63.33</v>
      </c>
      <c r="I114" s="221" t="s">
        <v>50</v>
      </c>
      <c r="J114" s="220">
        <f>J57+J91+J111</f>
        <v>1672.7</v>
      </c>
      <c r="K114" s="221" t="s">
        <v>50</v>
      </c>
      <c r="L114" s="220">
        <f>L57+L91+L111</f>
        <v>1120.6100000000001</v>
      </c>
      <c r="M114" s="221" t="s">
        <v>50</v>
      </c>
      <c r="N114" s="221" t="s">
        <v>50</v>
      </c>
      <c r="O114" s="222"/>
      <c r="R114" s="90"/>
      <c r="S114" s="90"/>
    </row>
    <row r="115" spans="1:19" s="89" customFormat="1" ht="35.25" customHeight="1">
      <c r="A115" s="214"/>
      <c r="B115" s="215" t="s">
        <v>51</v>
      </c>
      <c r="C115" s="216" t="s">
        <v>50</v>
      </c>
      <c r="D115" s="228">
        <f>D57+D91+D111</f>
        <v>2895.88</v>
      </c>
      <c r="E115" s="216" t="s">
        <v>50</v>
      </c>
      <c r="F115" s="228">
        <f>F57+F91+F111</f>
        <v>39.24</v>
      </c>
      <c r="G115" s="216" t="s">
        <v>50</v>
      </c>
      <c r="H115" s="228">
        <f>H57+H91+H111</f>
        <v>63.33</v>
      </c>
      <c r="I115" s="216" t="s">
        <v>50</v>
      </c>
      <c r="J115" s="228">
        <f>J57+J91+J111</f>
        <v>1672.7</v>
      </c>
      <c r="K115" s="216" t="s">
        <v>50</v>
      </c>
      <c r="L115" s="228">
        <f>L57+L91+L111</f>
        <v>1120.6100000000001</v>
      </c>
      <c r="M115" s="216" t="s">
        <v>50</v>
      </c>
      <c r="N115" s="216" t="s">
        <v>50</v>
      </c>
      <c r="O115" s="218"/>
      <c r="R115" s="90"/>
      <c r="S115" s="90"/>
    </row>
    <row r="116" spans="1:19" s="89" customFormat="1" ht="35.25" customHeight="1">
      <c r="A116" s="96"/>
      <c r="B116" s="97" t="s">
        <v>52</v>
      </c>
      <c r="C116" s="98" t="s">
        <v>50</v>
      </c>
      <c r="D116" s="145">
        <f>D78+D63</f>
        <v>0</v>
      </c>
      <c r="E116" s="98" t="s">
        <v>50</v>
      </c>
      <c r="F116" s="145">
        <f>F78+F63</f>
        <v>0</v>
      </c>
      <c r="G116" s="98" t="s">
        <v>50</v>
      </c>
      <c r="H116" s="145">
        <f>H78+H63</f>
        <v>0</v>
      </c>
      <c r="I116" s="98" t="s">
        <v>50</v>
      </c>
      <c r="J116" s="145">
        <f>J78+J63</f>
        <v>0</v>
      </c>
      <c r="K116" s="98" t="s">
        <v>50</v>
      </c>
      <c r="L116" s="145">
        <f>L78+L63</f>
        <v>0</v>
      </c>
      <c r="M116" s="98" t="s">
        <v>50</v>
      </c>
      <c r="N116" s="98" t="s">
        <v>50</v>
      </c>
      <c r="O116" s="100"/>
      <c r="R116" s="90"/>
      <c r="S116" s="90"/>
    </row>
    <row r="117" spans="1:19" s="89" customFormat="1" ht="35.25" customHeight="1">
      <c r="A117" s="96"/>
      <c r="B117" s="97" t="s">
        <v>53</v>
      </c>
      <c r="C117" s="98" t="s">
        <v>50</v>
      </c>
      <c r="D117" s="145">
        <v>0</v>
      </c>
      <c r="E117" s="98" t="s">
        <v>50</v>
      </c>
      <c r="F117" s="145">
        <v>0</v>
      </c>
      <c r="G117" s="98" t="s">
        <v>50</v>
      </c>
      <c r="H117" s="145">
        <v>0</v>
      </c>
      <c r="I117" s="98" t="s">
        <v>50</v>
      </c>
      <c r="J117" s="145">
        <v>0</v>
      </c>
      <c r="K117" s="98" t="s">
        <v>50</v>
      </c>
      <c r="L117" s="145">
        <v>0</v>
      </c>
      <c r="M117" s="98" t="s">
        <v>50</v>
      </c>
      <c r="N117" s="98" t="s">
        <v>50</v>
      </c>
      <c r="O117" s="100"/>
      <c r="R117" s="90"/>
      <c r="S117" s="90"/>
    </row>
    <row r="118" spans="1:15" ht="35.25" customHeight="1" thickBot="1">
      <c r="A118" s="340" t="s">
        <v>156</v>
      </c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</row>
    <row r="119" spans="1:15" ht="38.25" customHeight="1" hidden="1">
      <c r="A119" s="146">
        <v>1</v>
      </c>
      <c r="B119" s="23" t="s">
        <v>157</v>
      </c>
      <c r="C119" s="147"/>
      <c r="D119" s="134"/>
      <c r="E119" s="134"/>
      <c r="F119" s="134"/>
      <c r="G119" s="134"/>
      <c r="H119" s="148"/>
      <c r="I119" s="149"/>
      <c r="J119" s="149"/>
      <c r="K119" s="149"/>
      <c r="L119" s="149"/>
      <c r="M119" s="149"/>
      <c r="N119" s="149"/>
      <c r="O119" s="150"/>
    </row>
    <row r="120" spans="1:15" ht="37.5" customHeight="1" hidden="1">
      <c r="A120" s="151"/>
      <c r="B120" s="67" t="s">
        <v>158</v>
      </c>
      <c r="C120" s="40"/>
      <c r="D120" s="69"/>
      <c r="E120" s="69"/>
      <c r="F120" s="42"/>
      <c r="G120" s="42"/>
      <c r="H120" s="152"/>
      <c r="I120" s="153"/>
      <c r="J120" s="153"/>
      <c r="K120" s="153"/>
      <c r="L120" s="153"/>
      <c r="M120" s="153"/>
      <c r="N120" s="153"/>
      <c r="O120" s="154"/>
    </row>
    <row r="121" spans="1:15" ht="38.25" customHeight="1" hidden="1">
      <c r="A121" s="65" t="s">
        <v>159</v>
      </c>
      <c r="B121" s="66" t="s">
        <v>160</v>
      </c>
      <c r="C121" s="151"/>
      <c r="D121" s="155"/>
      <c r="E121" s="42"/>
      <c r="F121" s="42"/>
      <c r="G121" s="42"/>
      <c r="H121" s="152"/>
      <c r="I121" s="153"/>
      <c r="J121" s="153"/>
      <c r="K121" s="153"/>
      <c r="L121" s="153"/>
      <c r="M121" s="153"/>
      <c r="N121" s="153"/>
      <c r="O121" s="154"/>
    </row>
    <row r="122" spans="1:15" ht="37.5" customHeight="1" hidden="1">
      <c r="A122" s="151"/>
      <c r="B122" s="67" t="s">
        <v>158</v>
      </c>
      <c r="C122" s="40"/>
      <c r="D122" s="69"/>
      <c r="E122" s="69"/>
      <c r="F122" s="42"/>
      <c r="G122" s="42"/>
      <c r="H122" s="152"/>
      <c r="I122" s="153"/>
      <c r="J122" s="153"/>
      <c r="K122" s="153"/>
      <c r="L122" s="153"/>
      <c r="M122" s="153"/>
      <c r="N122" s="153"/>
      <c r="O122" s="154"/>
    </row>
    <row r="123" spans="1:15" ht="38.25" customHeight="1" hidden="1">
      <c r="A123" s="156" t="s">
        <v>161</v>
      </c>
      <c r="B123" s="157" t="s">
        <v>162</v>
      </c>
      <c r="C123" s="158"/>
      <c r="D123" s="159"/>
      <c r="E123" s="158"/>
      <c r="F123" s="159"/>
      <c r="G123" s="158"/>
      <c r="H123" s="159"/>
      <c r="I123" s="158"/>
      <c r="J123" s="159"/>
      <c r="K123" s="158"/>
      <c r="L123" s="159"/>
      <c r="M123" s="160"/>
      <c r="N123" s="160"/>
      <c r="O123" s="161"/>
    </row>
    <row r="124" spans="1:15" ht="38.25" customHeight="1" hidden="1">
      <c r="A124" s="52"/>
      <c r="B124" s="67" t="s">
        <v>158</v>
      </c>
      <c r="C124" s="106"/>
      <c r="D124" s="43"/>
      <c r="E124" s="42"/>
      <c r="F124" s="43"/>
      <c r="G124" s="42"/>
      <c r="H124" s="43"/>
      <c r="I124" s="70"/>
      <c r="J124" s="63"/>
      <c r="K124" s="70"/>
      <c r="L124" s="63"/>
      <c r="M124" s="70"/>
      <c r="N124" s="153"/>
      <c r="O124" s="154"/>
    </row>
    <row r="125" spans="1:15" ht="30" customHeight="1">
      <c r="A125" s="162">
        <v>4</v>
      </c>
      <c r="B125" s="66" t="s">
        <v>150</v>
      </c>
      <c r="C125" s="151"/>
      <c r="D125" s="42"/>
      <c r="E125" s="42"/>
      <c r="F125" s="42"/>
      <c r="G125" s="42"/>
      <c r="H125" s="152"/>
      <c r="I125" s="153"/>
      <c r="J125" s="153"/>
      <c r="K125" s="153"/>
      <c r="L125" s="153"/>
      <c r="M125" s="153"/>
      <c r="N125" s="153"/>
      <c r="O125" s="154"/>
    </row>
    <row r="126" spans="1:15" ht="27" customHeight="1" thickBot="1">
      <c r="A126" s="151"/>
      <c r="B126" s="163" t="s">
        <v>158</v>
      </c>
      <c r="C126" s="40"/>
      <c r="D126" s="69"/>
      <c r="E126" s="69"/>
      <c r="F126" s="42"/>
      <c r="G126" s="42"/>
      <c r="H126" s="152"/>
      <c r="I126" s="153"/>
      <c r="J126" s="153"/>
      <c r="K126" s="153"/>
      <c r="L126" s="153"/>
      <c r="M126" s="153"/>
      <c r="N126" s="153"/>
      <c r="O126" s="154"/>
    </row>
    <row r="127" spans="1:19" s="89" customFormat="1" ht="42.75" customHeight="1">
      <c r="A127" s="341" t="s">
        <v>163</v>
      </c>
      <c r="B127" s="341"/>
      <c r="C127" s="85" t="s">
        <v>50</v>
      </c>
      <c r="D127" s="86">
        <f>D119+D121+D123+D125</f>
        <v>0</v>
      </c>
      <c r="E127" s="87" t="s">
        <v>50</v>
      </c>
      <c r="F127" s="86">
        <f>F119+F121+F123+F125</f>
        <v>0</v>
      </c>
      <c r="G127" s="87" t="s">
        <v>50</v>
      </c>
      <c r="H127" s="86">
        <f>H119+H121+H123+H125</f>
        <v>0</v>
      </c>
      <c r="I127" s="87" t="s">
        <v>50</v>
      </c>
      <c r="J127" s="86">
        <f>J119+J121+J123+J125</f>
        <v>0</v>
      </c>
      <c r="K127" s="87" t="s">
        <v>50</v>
      </c>
      <c r="L127" s="86">
        <f>L119+L121+L123+L125</f>
        <v>0</v>
      </c>
      <c r="M127" s="87" t="s">
        <v>50</v>
      </c>
      <c r="N127" s="87" t="s">
        <v>50</v>
      </c>
      <c r="O127" s="88"/>
      <c r="R127" s="90"/>
      <c r="S127" s="90"/>
    </row>
    <row r="128" spans="1:19" s="89" customFormat="1" ht="27.75" customHeight="1">
      <c r="A128" s="91"/>
      <c r="B128" s="92" t="s">
        <v>51</v>
      </c>
      <c r="C128" s="93" t="s">
        <v>50</v>
      </c>
      <c r="D128" s="144">
        <v>0</v>
      </c>
      <c r="E128" s="93" t="s">
        <v>50</v>
      </c>
      <c r="F128" s="144">
        <v>0</v>
      </c>
      <c r="G128" s="93" t="s">
        <v>50</v>
      </c>
      <c r="H128" s="144">
        <v>0</v>
      </c>
      <c r="I128" s="93" t="s">
        <v>50</v>
      </c>
      <c r="J128" s="144">
        <v>0</v>
      </c>
      <c r="K128" s="93" t="s">
        <v>50</v>
      </c>
      <c r="L128" s="144">
        <v>0</v>
      </c>
      <c r="M128" s="93" t="s">
        <v>50</v>
      </c>
      <c r="N128" s="93" t="s">
        <v>50</v>
      </c>
      <c r="O128" s="95"/>
      <c r="R128" s="90"/>
      <c r="S128" s="90"/>
    </row>
    <row r="129" spans="1:19" s="89" customFormat="1" ht="27.75" customHeight="1">
      <c r="A129" s="96"/>
      <c r="B129" s="97" t="s">
        <v>52</v>
      </c>
      <c r="C129" s="98" t="s">
        <v>50</v>
      </c>
      <c r="D129" s="145">
        <v>0</v>
      </c>
      <c r="E129" s="98" t="s">
        <v>50</v>
      </c>
      <c r="F129" s="145">
        <v>0</v>
      </c>
      <c r="G129" s="98" t="s">
        <v>50</v>
      </c>
      <c r="H129" s="145">
        <v>0</v>
      </c>
      <c r="I129" s="98" t="s">
        <v>50</v>
      </c>
      <c r="J129" s="145">
        <v>0</v>
      </c>
      <c r="K129" s="98" t="s">
        <v>50</v>
      </c>
      <c r="L129" s="145">
        <v>0</v>
      </c>
      <c r="M129" s="98" t="s">
        <v>50</v>
      </c>
      <c r="N129" s="98" t="s">
        <v>50</v>
      </c>
      <c r="O129" s="100"/>
      <c r="R129" s="90"/>
      <c r="S129" s="90"/>
    </row>
    <row r="130" spans="1:19" s="89" customFormat="1" ht="27.75" customHeight="1">
      <c r="A130" s="96"/>
      <c r="B130" s="97" t="s">
        <v>53</v>
      </c>
      <c r="C130" s="98" t="s">
        <v>50</v>
      </c>
      <c r="D130" s="145">
        <v>0</v>
      </c>
      <c r="E130" s="98" t="s">
        <v>50</v>
      </c>
      <c r="F130" s="145">
        <v>0</v>
      </c>
      <c r="G130" s="98" t="s">
        <v>50</v>
      </c>
      <c r="H130" s="145">
        <v>0</v>
      </c>
      <c r="I130" s="98" t="s">
        <v>50</v>
      </c>
      <c r="J130" s="145">
        <v>0</v>
      </c>
      <c r="K130" s="98" t="s">
        <v>50</v>
      </c>
      <c r="L130" s="145">
        <v>0</v>
      </c>
      <c r="M130" s="98" t="s">
        <v>50</v>
      </c>
      <c r="N130" s="98" t="s">
        <v>50</v>
      </c>
      <c r="O130" s="100"/>
      <c r="R130" s="90"/>
      <c r="S130" s="90"/>
    </row>
    <row r="131" spans="1:15" ht="36" customHeight="1">
      <c r="A131" s="340" t="s">
        <v>164</v>
      </c>
      <c r="B131" s="340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</row>
    <row r="132" spans="1:19" s="89" customFormat="1" ht="52.5" customHeight="1">
      <c r="A132" s="146">
        <v>1</v>
      </c>
      <c r="B132" s="23" t="s">
        <v>165</v>
      </c>
      <c r="C132" s="262">
        <f aca="true" t="shared" si="19" ref="C132:L132">SUM(C134:C135)</f>
        <v>2</v>
      </c>
      <c r="D132" s="240">
        <f t="shared" si="19"/>
        <v>291.35</v>
      </c>
      <c r="E132" s="262">
        <f t="shared" si="19"/>
        <v>0</v>
      </c>
      <c r="F132" s="240">
        <f t="shared" si="19"/>
        <v>0</v>
      </c>
      <c r="G132" s="262">
        <f t="shared" si="19"/>
        <v>0</v>
      </c>
      <c r="H132" s="240">
        <f t="shared" si="19"/>
        <v>0</v>
      </c>
      <c r="I132" s="262">
        <f t="shared" si="19"/>
        <v>0</v>
      </c>
      <c r="J132" s="240">
        <f t="shared" si="19"/>
        <v>0</v>
      </c>
      <c r="K132" s="262">
        <f t="shared" si="19"/>
        <v>2</v>
      </c>
      <c r="L132" s="240">
        <f t="shared" si="19"/>
        <v>291.35</v>
      </c>
      <c r="M132" s="263"/>
      <c r="N132" s="263"/>
      <c r="O132" s="264"/>
      <c r="R132" s="90"/>
      <c r="S132" s="90"/>
    </row>
    <row r="133" spans="1:19" s="89" customFormat="1" ht="25.5" customHeight="1">
      <c r="A133" s="310"/>
      <c r="B133" s="311" t="s">
        <v>166</v>
      </c>
      <c r="C133" s="40"/>
      <c r="D133" s="63"/>
      <c r="E133" s="70"/>
      <c r="F133" s="44"/>
      <c r="G133" s="70"/>
      <c r="H133" s="44"/>
      <c r="I133" s="70"/>
      <c r="J133" s="63"/>
      <c r="K133" s="70"/>
      <c r="L133" s="63"/>
      <c r="M133" s="164"/>
      <c r="N133" s="122"/>
      <c r="O133" s="113"/>
      <c r="R133" s="90"/>
      <c r="S133" s="90"/>
    </row>
    <row r="134" spans="1:19" s="89" customFormat="1" ht="40.5" customHeight="1">
      <c r="A134" s="30" t="s">
        <v>20</v>
      </c>
      <c r="B134" s="384" t="s">
        <v>167</v>
      </c>
      <c r="C134" s="40">
        <v>1</v>
      </c>
      <c r="D134" s="63">
        <v>126.24</v>
      </c>
      <c r="E134" s="70">
        <v>0</v>
      </c>
      <c r="F134" s="44">
        <v>0</v>
      </c>
      <c r="G134" s="70">
        <v>0</v>
      </c>
      <c r="H134" s="44">
        <v>0</v>
      </c>
      <c r="I134" s="70">
        <v>0</v>
      </c>
      <c r="J134" s="63">
        <v>0</v>
      </c>
      <c r="K134" s="70">
        <v>1</v>
      </c>
      <c r="L134" s="63">
        <v>126.24</v>
      </c>
      <c r="M134" s="25" t="s">
        <v>21</v>
      </c>
      <c r="N134" s="25" t="s">
        <v>168</v>
      </c>
      <c r="O134" s="33" t="s">
        <v>22</v>
      </c>
      <c r="R134" s="90"/>
      <c r="S134" s="90"/>
    </row>
    <row r="135" spans="1:19" s="89" customFormat="1" ht="40.5" customHeight="1">
      <c r="A135" s="30" t="s">
        <v>23</v>
      </c>
      <c r="B135" s="166" t="s">
        <v>169</v>
      </c>
      <c r="C135" s="40">
        <v>1</v>
      </c>
      <c r="D135" s="63">
        <v>165.11</v>
      </c>
      <c r="E135" s="70">
        <v>0</v>
      </c>
      <c r="F135" s="44">
        <v>0</v>
      </c>
      <c r="G135" s="70">
        <v>0</v>
      </c>
      <c r="H135" s="44">
        <v>0</v>
      </c>
      <c r="I135" s="70">
        <v>0</v>
      </c>
      <c r="J135" s="63">
        <v>0</v>
      </c>
      <c r="K135" s="70">
        <v>1</v>
      </c>
      <c r="L135" s="63">
        <v>165.11</v>
      </c>
      <c r="M135" s="25" t="s">
        <v>21</v>
      </c>
      <c r="N135" s="25" t="s">
        <v>170</v>
      </c>
      <c r="O135" s="33" t="s">
        <v>22</v>
      </c>
      <c r="R135" s="90"/>
      <c r="S135" s="90"/>
    </row>
    <row r="136" spans="1:19" s="89" customFormat="1" ht="49.5" customHeight="1">
      <c r="A136" s="65">
        <v>2</v>
      </c>
      <c r="B136" s="157" t="s">
        <v>171</v>
      </c>
      <c r="C136" s="167">
        <f aca="true" t="shared" si="20" ref="C136:L136">SUM(C137:C137)</f>
        <v>0</v>
      </c>
      <c r="D136" s="168">
        <f t="shared" si="20"/>
        <v>0</v>
      </c>
      <c r="E136" s="167">
        <f t="shared" si="20"/>
        <v>0</v>
      </c>
      <c r="F136" s="168">
        <f t="shared" si="20"/>
        <v>0</v>
      </c>
      <c r="G136" s="167">
        <f t="shared" si="20"/>
        <v>0</v>
      </c>
      <c r="H136" s="168">
        <f t="shared" si="20"/>
        <v>0</v>
      </c>
      <c r="I136" s="167">
        <f t="shared" si="20"/>
        <v>0</v>
      </c>
      <c r="J136" s="168">
        <f t="shared" si="20"/>
        <v>0</v>
      </c>
      <c r="K136" s="167">
        <f t="shared" si="20"/>
        <v>0</v>
      </c>
      <c r="L136" s="168">
        <f t="shared" si="20"/>
        <v>0</v>
      </c>
      <c r="M136" s="169"/>
      <c r="N136" s="170"/>
      <c r="O136" s="171"/>
      <c r="R136" s="90"/>
      <c r="S136" s="90"/>
    </row>
    <row r="137" spans="1:19" s="89" customFormat="1" ht="26.25" customHeight="1">
      <c r="A137" s="52"/>
      <c r="B137" s="53" t="s">
        <v>31</v>
      </c>
      <c r="C137" s="111"/>
      <c r="D137" s="68"/>
      <c r="E137" s="35"/>
      <c r="F137" s="68"/>
      <c r="G137" s="35"/>
      <c r="H137" s="68"/>
      <c r="I137" s="35"/>
      <c r="J137" s="68"/>
      <c r="K137" s="35"/>
      <c r="L137" s="68"/>
      <c r="M137" s="172"/>
      <c r="N137" s="25"/>
      <c r="O137" s="171"/>
      <c r="R137" s="90"/>
      <c r="S137" s="90"/>
    </row>
    <row r="138" spans="1:19" s="89" customFormat="1" ht="33.75" customHeight="1">
      <c r="A138" s="65" t="s">
        <v>161</v>
      </c>
      <c r="B138" s="66" t="s">
        <v>150</v>
      </c>
      <c r="C138" s="265">
        <f aca="true" t="shared" si="21" ref="C138:L138">SUM(C139:C140)</f>
        <v>859</v>
      </c>
      <c r="D138" s="266">
        <f t="shared" si="21"/>
        <v>1447.29</v>
      </c>
      <c r="E138" s="265">
        <f t="shared" si="21"/>
        <v>283</v>
      </c>
      <c r="F138" s="266">
        <f t="shared" si="21"/>
        <v>409.47</v>
      </c>
      <c r="G138" s="265">
        <f t="shared" si="21"/>
        <v>203</v>
      </c>
      <c r="H138" s="266">
        <f t="shared" si="21"/>
        <v>347.79</v>
      </c>
      <c r="I138" s="265">
        <f t="shared" si="21"/>
        <v>160</v>
      </c>
      <c r="J138" s="266">
        <f t="shared" si="21"/>
        <v>291.88</v>
      </c>
      <c r="K138" s="265">
        <f t="shared" si="21"/>
        <v>213</v>
      </c>
      <c r="L138" s="266">
        <f t="shared" si="21"/>
        <v>398.15</v>
      </c>
      <c r="M138" s="170"/>
      <c r="N138" s="170"/>
      <c r="O138" s="171"/>
      <c r="R138" s="90"/>
      <c r="S138" s="90"/>
    </row>
    <row r="139" spans="1:19" s="174" customFormat="1" ht="66.75" customHeight="1">
      <c r="A139" s="267" t="s">
        <v>143</v>
      </c>
      <c r="B139" s="67" t="s">
        <v>172</v>
      </c>
      <c r="C139" s="270">
        <v>803</v>
      </c>
      <c r="D139" s="268">
        <v>1335.54</v>
      </c>
      <c r="E139" s="269">
        <v>283</v>
      </c>
      <c r="F139" s="268">
        <v>409.47</v>
      </c>
      <c r="G139" s="269">
        <v>203</v>
      </c>
      <c r="H139" s="268">
        <v>347.79</v>
      </c>
      <c r="I139" s="269">
        <v>160</v>
      </c>
      <c r="J139" s="268">
        <v>291.88</v>
      </c>
      <c r="K139" s="269">
        <v>157</v>
      </c>
      <c r="L139" s="268">
        <v>286.4</v>
      </c>
      <c r="M139" s="291" t="s">
        <v>173</v>
      </c>
      <c r="N139" s="250" t="s">
        <v>174</v>
      </c>
      <c r="O139" s="260" t="s">
        <v>175</v>
      </c>
      <c r="R139" s="175"/>
      <c r="S139" s="175"/>
    </row>
    <row r="140" spans="1:19" s="174" customFormat="1" ht="48.75" customHeight="1" thickBot="1">
      <c r="A140" s="285" t="s">
        <v>144</v>
      </c>
      <c r="B140" s="290" t="s">
        <v>224</v>
      </c>
      <c r="C140" s="286">
        <v>56</v>
      </c>
      <c r="D140" s="287">
        <v>111.75</v>
      </c>
      <c r="E140" s="288">
        <v>0</v>
      </c>
      <c r="F140" s="287">
        <v>0</v>
      </c>
      <c r="G140" s="288">
        <v>0</v>
      </c>
      <c r="H140" s="287">
        <v>0</v>
      </c>
      <c r="I140" s="288">
        <v>0</v>
      </c>
      <c r="J140" s="287">
        <v>0</v>
      </c>
      <c r="K140" s="288">
        <v>56</v>
      </c>
      <c r="L140" s="287">
        <v>111.75</v>
      </c>
      <c r="M140" s="292" t="s">
        <v>21</v>
      </c>
      <c r="N140" s="188" t="s">
        <v>174</v>
      </c>
      <c r="O140" s="289" t="s">
        <v>175</v>
      </c>
      <c r="R140" s="175"/>
      <c r="S140" s="175"/>
    </row>
    <row r="141" spans="1:19" s="89" customFormat="1" ht="49.5" customHeight="1" thickBot="1">
      <c r="A141" s="342" t="s">
        <v>176</v>
      </c>
      <c r="B141" s="342"/>
      <c r="C141" s="293" t="s">
        <v>50</v>
      </c>
      <c r="D141" s="294">
        <f>D132+D136+D138</f>
        <v>1738.6399999999999</v>
      </c>
      <c r="E141" s="295" t="s">
        <v>50</v>
      </c>
      <c r="F141" s="294">
        <f>F132+F136+F138</f>
        <v>409.47</v>
      </c>
      <c r="G141" s="295" t="s">
        <v>50</v>
      </c>
      <c r="H141" s="294">
        <f>H132+H136+H138</f>
        <v>347.79</v>
      </c>
      <c r="I141" s="295" t="s">
        <v>50</v>
      </c>
      <c r="J141" s="294">
        <f>J132+J136+J138</f>
        <v>291.88</v>
      </c>
      <c r="K141" s="295" t="s">
        <v>50</v>
      </c>
      <c r="L141" s="294">
        <f>L132+L136+L138</f>
        <v>689.5</v>
      </c>
      <c r="M141" s="295" t="s">
        <v>50</v>
      </c>
      <c r="N141" s="295" t="s">
        <v>50</v>
      </c>
      <c r="O141" s="296"/>
      <c r="R141" s="90"/>
      <c r="S141" s="90"/>
    </row>
    <row r="142" spans="1:19" s="89" customFormat="1" ht="27.75" customHeight="1">
      <c r="A142" s="297"/>
      <c r="B142" s="298" t="s">
        <v>51</v>
      </c>
      <c r="C142" s="299" t="s">
        <v>50</v>
      </c>
      <c r="D142" s="300">
        <f>D132+D140</f>
        <v>403.1</v>
      </c>
      <c r="E142" s="299" t="s">
        <v>50</v>
      </c>
      <c r="F142" s="300">
        <f>F132+F140</f>
        <v>0</v>
      </c>
      <c r="G142" s="299" t="s">
        <v>50</v>
      </c>
      <c r="H142" s="300">
        <f>H132+H140</f>
        <v>0</v>
      </c>
      <c r="I142" s="299" t="s">
        <v>50</v>
      </c>
      <c r="J142" s="300">
        <f>J132+J140</f>
        <v>0</v>
      </c>
      <c r="K142" s="299" t="s">
        <v>50</v>
      </c>
      <c r="L142" s="300">
        <f>L132+L140</f>
        <v>403.1</v>
      </c>
      <c r="M142" s="299" t="s">
        <v>50</v>
      </c>
      <c r="N142" s="299" t="s">
        <v>50</v>
      </c>
      <c r="O142" s="301"/>
      <c r="R142" s="90"/>
      <c r="S142" s="90"/>
    </row>
    <row r="143" spans="1:19" s="89" customFormat="1" ht="27.75" customHeight="1">
      <c r="A143" s="302"/>
      <c r="B143" s="97" t="s">
        <v>52</v>
      </c>
      <c r="C143" s="98" t="s">
        <v>50</v>
      </c>
      <c r="D143" s="99">
        <v>0</v>
      </c>
      <c r="E143" s="98" t="s">
        <v>50</v>
      </c>
      <c r="F143" s="99">
        <v>0</v>
      </c>
      <c r="G143" s="98" t="s">
        <v>50</v>
      </c>
      <c r="H143" s="99">
        <v>0</v>
      </c>
      <c r="I143" s="98" t="s">
        <v>50</v>
      </c>
      <c r="J143" s="99">
        <v>0</v>
      </c>
      <c r="K143" s="98" t="s">
        <v>50</v>
      </c>
      <c r="L143" s="99">
        <v>0</v>
      </c>
      <c r="M143" s="98" t="s">
        <v>50</v>
      </c>
      <c r="N143" s="98" t="s">
        <v>50</v>
      </c>
      <c r="O143" s="303"/>
      <c r="R143" s="90"/>
      <c r="S143" s="90"/>
    </row>
    <row r="144" spans="1:19" s="89" customFormat="1" ht="27.75" customHeight="1" thickBot="1">
      <c r="A144" s="304"/>
      <c r="B144" s="305" t="s">
        <v>53</v>
      </c>
      <c r="C144" s="306" t="s">
        <v>50</v>
      </c>
      <c r="D144" s="307">
        <f>D139</f>
        <v>1335.54</v>
      </c>
      <c r="E144" s="306" t="s">
        <v>50</v>
      </c>
      <c r="F144" s="307">
        <f>F139</f>
        <v>409.47</v>
      </c>
      <c r="G144" s="306" t="s">
        <v>50</v>
      </c>
      <c r="H144" s="307">
        <f>H139</f>
        <v>347.79</v>
      </c>
      <c r="I144" s="306" t="s">
        <v>50</v>
      </c>
      <c r="J144" s="307">
        <f>J139</f>
        <v>291.88</v>
      </c>
      <c r="K144" s="306" t="s">
        <v>50</v>
      </c>
      <c r="L144" s="307">
        <f>L139</f>
        <v>286.4</v>
      </c>
      <c r="M144" s="306" t="s">
        <v>50</v>
      </c>
      <c r="N144" s="306" t="s">
        <v>50</v>
      </c>
      <c r="O144" s="308"/>
      <c r="R144" s="90"/>
      <c r="S144" s="90"/>
    </row>
    <row r="145" spans="1:15" ht="39" customHeight="1" thickBot="1">
      <c r="A145" s="332" t="s">
        <v>177</v>
      </c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4"/>
    </row>
    <row r="146" spans="1:19" s="45" customFormat="1" ht="72.75" customHeight="1">
      <c r="A146" s="185">
        <v>1</v>
      </c>
      <c r="B146" s="157" t="s">
        <v>178</v>
      </c>
      <c r="C146" s="237">
        <v>0</v>
      </c>
      <c r="D146" s="168">
        <v>0</v>
      </c>
      <c r="E146" s="238">
        <v>0</v>
      </c>
      <c r="F146" s="168">
        <v>0</v>
      </c>
      <c r="G146" s="238">
        <v>0</v>
      </c>
      <c r="H146" s="168">
        <v>0</v>
      </c>
      <c r="I146" s="239">
        <v>0</v>
      </c>
      <c r="J146" s="240">
        <v>0</v>
      </c>
      <c r="K146" s="239">
        <v>0</v>
      </c>
      <c r="L146" s="240">
        <v>0</v>
      </c>
      <c r="M146" s="122"/>
      <c r="N146" s="122"/>
      <c r="O146" s="113"/>
      <c r="R146" s="46"/>
      <c r="S146" s="46"/>
    </row>
    <row r="147" spans="1:19" s="45" customFormat="1" ht="28.5" customHeight="1">
      <c r="A147" s="52"/>
      <c r="B147" s="53" t="s">
        <v>179</v>
      </c>
      <c r="C147" s="40"/>
      <c r="D147" s="68"/>
      <c r="E147" s="69"/>
      <c r="F147" s="68"/>
      <c r="G147" s="42"/>
      <c r="H147" s="68"/>
      <c r="I147" s="70"/>
      <c r="J147" s="44"/>
      <c r="K147" s="70"/>
      <c r="L147" s="44"/>
      <c r="M147" s="25"/>
      <c r="N147" s="25"/>
      <c r="O147" s="180"/>
      <c r="R147" s="46"/>
      <c r="S147" s="46"/>
    </row>
    <row r="148" spans="1:19" s="45" customFormat="1" ht="51" customHeight="1">
      <c r="A148" s="36">
        <v>2</v>
      </c>
      <c r="B148" s="66" t="s">
        <v>180</v>
      </c>
      <c r="C148" s="181">
        <f aca="true" t="shared" si="22" ref="C148:L148">SUM(C149:C150)</f>
        <v>3</v>
      </c>
      <c r="D148" s="182">
        <f t="shared" si="22"/>
        <v>82.8</v>
      </c>
      <c r="E148" s="181">
        <f t="shared" si="22"/>
        <v>2</v>
      </c>
      <c r="F148" s="182">
        <f t="shared" si="22"/>
        <v>6.97</v>
      </c>
      <c r="G148" s="181">
        <f t="shared" si="22"/>
        <v>1</v>
      </c>
      <c r="H148" s="182">
        <f t="shared" si="22"/>
        <v>75.83</v>
      </c>
      <c r="I148" s="181">
        <f t="shared" si="22"/>
        <v>0</v>
      </c>
      <c r="J148" s="182">
        <f t="shared" si="22"/>
        <v>0</v>
      </c>
      <c r="K148" s="181">
        <f t="shared" si="22"/>
        <v>0</v>
      </c>
      <c r="L148" s="182">
        <f t="shared" si="22"/>
        <v>0</v>
      </c>
      <c r="M148" s="139"/>
      <c r="N148" s="122"/>
      <c r="O148" s="171"/>
      <c r="R148" s="46"/>
      <c r="S148" s="46"/>
    </row>
    <row r="149" spans="1:19" s="45" customFormat="1" ht="37.5" customHeight="1">
      <c r="A149" s="52" t="s">
        <v>27</v>
      </c>
      <c r="B149" s="381" t="s">
        <v>181</v>
      </c>
      <c r="C149" s="106">
        <v>2</v>
      </c>
      <c r="D149" s="68">
        <v>6.97</v>
      </c>
      <c r="E149" s="42">
        <v>2</v>
      </c>
      <c r="F149" s="68">
        <v>6.97</v>
      </c>
      <c r="G149" s="42">
        <v>0</v>
      </c>
      <c r="H149" s="43">
        <v>0</v>
      </c>
      <c r="I149" s="70">
        <v>0</v>
      </c>
      <c r="J149" s="63">
        <v>0</v>
      </c>
      <c r="K149" s="70">
        <v>0</v>
      </c>
      <c r="L149" s="63">
        <v>0</v>
      </c>
      <c r="M149" s="25" t="s">
        <v>21</v>
      </c>
      <c r="N149" s="25" t="s">
        <v>182</v>
      </c>
      <c r="O149" s="260" t="s">
        <v>175</v>
      </c>
      <c r="R149" s="46"/>
      <c r="S149" s="46"/>
    </row>
    <row r="150" spans="1:19" s="45" customFormat="1" ht="50.25" customHeight="1">
      <c r="A150" s="52" t="s">
        <v>138</v>
      </c>
      <c r="B150" s="381" t="s">
        <v>183</v>
      </c>
      <c r="C150" s="106">
        <v>1</v>
      </c>
      <c r="D150" s="68">
        <v>75.83</v>
      </c>
      <c r="E150" s="106">
        <v>0</v>
      </c>
      <c r="F150" s="68">
        <v>0</v>
      </c>
      <c r="G150" s="106">
        <v>1</v>
      </c>
      <c r="H150" s="353">
        <v>75.83</v>
      </c>
      <c r="I150" s="382">
        <v>0</v>
      </c>
      <c r="J150" s="383">
        <v>0</v>
      </c>
      <c r="K150" s="382">
        <v>0</v>
      </c>
      <c r="L150" s="383">
        <v>0</v>
      </c>
      <c r="M150" s="25" t="s">
        <v>21</v>
      </c>
      <c r="N150" s="25" t="s">
        <v>184</v>
      </c>
      <c r="O150" s="260" t="s">
        <v>175</v>
      </c>
      <c r="R150" s="46"/>
      <c r="S150" s="46"/>
    </row>
    <row r="151" spans="1:15" ht="70.5" customHeight="1">
      <c r="A151" s="36">
        <v>3</v>
      </c>
      <c r="B151" s="66" t="s">
        <v>185</v>
      </c>
      <c r="C151" s="181">
        <v>0</v>
      </c>
      <c r="D151" s="182">
        <v>0</v>
      </c>
      <c r="E151" s="181">
        <v>0</v>
      </c>
      <c r="F151" s="182">
        <v>0</v>
      </c>
      <c r="G151" s="181">
        <v>0</v>
      </c>
      <c r="H151" s="182">
        <v>0</v>
      </c>
      <c r="I151" s="181">
        <v>0</v>
      </c>
      <c r="J151" s="182">
        <v>0</v>
      </c>
      <c r="K151" s="181">
        <v>0</v>
      </c>
      <c r="L151" s="182">
        <v>0</v>
      </c>
      <c r="M151" s="139"/>
      <c r="N151" s="165"/>
      <c r="O151" s="140"/>
    </row>
    <row r="152" spans="1:19" s="45" customFormat="1" ht="28.5" customHeight="1">
      <c r="A152" s="183"/>
      <c r="B152" s="184" t="s">
        <v>179</v>
      </c>
      <c r="C152" s="106"/>
      <c r="D152" s="68"/>
      <c r="E152" s="106"/>
      <c r="F152" s="41"/>
      <c r="G152" s="42"/>
      <c r="H152" s="61"/>
      <c r="I152" s="42"/>
      <c r="J152" s="61"/>
      <c r="K152" s="42"/>
      <c r="L152" s="68"/>
      <c r="M152" s="25"/>
      <c r="N152" s="25"/>
      <c r="O152" s="171"/>
      <c r="R152" s="46"/>
      <c r="S152" s="46"/>
    </row>
    <row r="153" spans="1:15" ht="29.25" customHeight="1">
      <c r="A153" s="185">
        <v>4</v>
      </c>
      <c r="B153" s="157" t="s">
        <v>150</v>
      </c>
      <c r="C153" s="39">
        <f aca="true" t="shared" si="23" ref="C153:L153">SUM(C154:C154)</f>
        <v>0</v>
      </c>
      <c r="D153" s="38">
        <f t="shared" si="23"/>
        <v>0</v>
      </c>
      <c r="E153" s="39">
        <f t="shared" si="23"/>
        <v>0</v>
      </c>
      <c r="F153" s="38">
        <f t="shared" si="23"/>
        <v>0</v>
      </c>
      <c r="G153" s="39">
        <f t="shared" si="23"/>
        <v>0</v>
      </c>
      <c r="H153" s="38">
        <f t="shared" si="23"/>
        <v>0</v>
      </c>
      <c r="I153" s="39">
        <f t="shared" si="23"/>
        <v>0</v>
      </c>
      <c r="J153" s="38">
        <f t="shared" si="23"/>
        <v>0</v>
      </c>
      <c r="K153" s="39">
        <f t="shared" si="23"/>
        <v>0</v>
      </c>
      <c r="L153" s="38">
        <f t="shared" si="23"/>
        <v>0</v>
      </c>
      <c r="M153" s="160"/>
      <c r="N153" s="160"/>
      <c r="O153" s="186"/>
    </row>
    <row r="154" spans="1:15" ht="29.25" customHeight="1">
      <c r="A154" s="223"/>
      <c r="B154" s="207" t="s">
        <v>179</v>
      </c>
      <c r="C154" s="224"/>
      <c r="D154" s="208"/>
      <c r="E154" s="71"/>
      <c r="F154" s="208"/>
      <c r="G154" s="71"/>
      <c r="H154" s="208"/>
      <c r="I154" s="73"/>
      <c r="J154" s="74"/>
      <c r="K154" s="73"/>
      <c r="L154" s="74"/>
      <c r="M154" s="173"/>
      <c r="N154" s="225"/>
      <c r="O154" s="226"/>
    </row>
    <row r="155" spans="1:19" s="89" customFormat="1" ht="37.5" customHeight="1" thickBot="1">
      <c r="A155" s="336" t="s">
        <v>186</v>
      </c>
      <c r="B155" s="337"/>
      <c r="C155" s="219" t="s">
        <v>50</v>
      </c>
      <c r="D155" s="220">
        <f>D146+D148+D151+D153</f>
        <v>82.8</v>
      </c>
      <c r="E155" s="221" t="s">
        <v>50</v>
      </c>
      <c r="F155" s="220">
        <f>F146+F148+F151+F153</f>
        <v>6.97</v>
      </c>
      <c r="G155" s="221" t="s">
        <v>50</v>
      </c>
      <c r="H155" s="220">
        <f>H146+H148+H151+H153</f>
        <v>75.83</v>
      </c>
      <c r="I155" s="221" t="s">
        <v>50</v>
      </c>
      <c r="J155" s="220">
        <f>J146+J148+J151+J153</f>
        <v>0</v>
      </c>
      <c r="K155" s="221" t="s">
        <v>50</v>
      </c>
      <c r="L155" s="220">
        <f>L146+L148+L151+L153</f>
        <v>0</v>
      </c>
      <c r="M155" s="221" t="s">
        <v>50</v>
      </c>
      <c r="N155" s="221" t="s">
        <v>50</v>
      </c>
      <c r="O155" s="222"/>
      <c r="R155" s="90"/>
      <c r="S155" s="90"/>
    </row>
    <row r="156" spans="1:19" s="89" customFormat="1" ht="33.75" customHeight="1">
      <c r="A156" s="214"/>
      <c r="B156" s="215" t="s">
        <v>51</v>
      </c>
      <c r="C156" s="227" t="s">
        <v>50</v>
      </c>
      <c r="D156" s="217">
        <f>D148</f>
        <v>82.8</v>
      </c>
      <c r="E156" s="227" t="s">
        <v>50</v>
      </c>
      <c r="F156" s="217">
        <f>F148</f>
        <v>6.97</v>
      </c>
      <c r="G156" s="227" t="s">
        <v>50</v>
      </c>
      <c r="H156" s="217">
        <f>H148</f>
        <v>75.83</v>
      </c>
      <c r="I156" s="227" t="s">
        <v>50</v>
      </c>
      <c r="J156" s="217">
        <f>J148</f>
        <v>0</v>
      </c>
      <c r="K156" s="227" t="s">
        <v>50</v>
      </c>
      <c r="L156" s="217">
        <f>L148</f>
        <v>0</v>
      </c>
      <c r="M156" s="216" t="s">
        <v>50</v>
      </c>
      <c r="N156" s="216" t="s">
        <v>50</v>
      </c>
      <c r="O156" s="218"/>
      <c r="R156" s="90"/>
      <c r="S156" s="90"/>
    </row>
    <row r="157" spans="1:19" s="89" customFormat="1" ht="33.75" customHeight="1">
      <c r="A157" s="96"/>
      <c r="B157" s="97" t="s">
        <v>52</v>
      </c>
      <c r="C157" s="187" t="s">
        <v>50</v>
      </c>
      <c r="D157" s="99">
        <v>0</v>
      </c>
      <c r="E157" s="187" t="s">
        <v>50</v>
      </c>
      <c r="F157" s="99">
        <v>0</v>
      </c>
      <c r="G157" s="187" t="s">
        <v>50</v>
      </c>
      <c r="H157" s="99">
        <v>0</v>
      </c>
      <c r="I157" s="187" t="s">
        <v>50</v>
      </c>
      <c r="J157" s="99">
        <v>0</v>
      </c>
      <c r="K157" s="187" t="s">
        <v>50</v>
      </c>
      <c r="L157" s="99">
        <v>0</v>
      </c>
      <c r="M157" s="98" t="s">
        <v>50</v>
      </c>
      <c r="N157" s="98" t="s">
        <v>50</v>
      </c>
      <c r="O157" s="100"/>
      <c r="R157" s="90"/>
      <c r="S157" s="90"/>
    </row>
    <row r="158" spans="1:19" s="89" customFormat="1" ht="33.75" customHeight="1" thickBot="1">
      <c r="A158" s="176"/>
      <c r="B158" s="177" t="s">
        <v>53</v>
      </c>
      <c r="C158" s="309" t="s">
        <v>50</v>
      </c>
      <c r="D158" s="261">
        <v>0</v>
      </c>
      <c r="E158" s="309" t="s">
        <v>50</v>
      </c>
      <c r="F158" s="261">
        <v>0</v>
      </c>
      <c r="G158" s="309" t="s">
        <v>50</v>
      </c>
      <c r="H158" s="261">
        <v>0</v>
      </c>
      <c r="I158" s="309" t="s">
        <v>50</v>
      </c>
      <c r="J158" s="261">
        <v>0</v>
      </c>
      <c r="K158" s="309" t="s">
        <v>50</v>
      </c>
      <c r="L158" s="261">
        <v>0</v>
      </c>
      <c r="M158" s="178" t="s">
        <v>50</v>
      </c>
      <c r="N158" s="178" t="s">
        <v>50</v>
      </c>
      <c r="O158" s="179"/>
      <c r="R158" s="90"/>
      <c r="S158" s="90"/>
    </row>
    <row r="159" spans="1:15" ht="29.25" customHeight="1" thickBot="1">
      <c r="A159" s="332" t="s">
        <v>187</v>
      </c>
      <c r="B159" s="333"/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4"/>
    </row>
    <row r="160" spans="1:19" s="45" customFormat="1" ht="51" customHeight="1">
      <c r="A160" s="247" t="s">
        <v>188</v>
      </c>
      <c r="B160" s="354" t="s">
        <v>189</v>
      </c>
      <c r="C160" s="32">
        <v>1</v>
      </c>
      <c r="D160" s="355">
        <v>384</v>
      </c>
      <c r="E160" s="34">
        <v>1</v>
      </c>
      <c r="F160" s="355">
        <v>384</v>
      </c>
      <c r="G160" s="34">
        <v>0</v>
      </c>
      <c r="H160" s="103">
        <v>0</v>
      </c>
      <c r="I160" s="34">
        <v>0</v>
      </c>
      <c r="J160" s="103">
        <v>0</v>
      </c>
      <c r="K160" s="104">
        <v>0</v>
      </c>
      <c r="L160" s="105">
        <v>0</v>
      </c>
      <c r="M160" s="64" t="s">
        <v>21</v>
      </c>
      <c r="N160" s="188" t="s">
        <v>190</v>
      </c>
      <c r="O160" s="248" t="s">
        <v>175</v>
      </c>
      <c r="R160" s="46"/>
      <c r="S160" s="46"/>
    </row>
    <row r="161" spans="1:19" s="45" customFormat="1" ht="30" customHeight="1">
      <c r="A161" s="356" t="s">
        <v>159</v>
      </c>
      <c r="B161" s="357" t="s">
        <v>191</v>
      </c>
      <c r="C161" s="358">
        <v>1</v>
      </c>
      <c r="D161" s="359">
        <v>27.79</v>
      </c>
      <c r="E161" s="360">
        <v>1</v>
      </c>
      <c r="F161" s="359">
        <v>27.79</v>
      </c>
      <c r="G161" s="360">
        <v>0</v>
      </c>
      <c r="H161" s="361">
        <v>0</v>
      </c>
      <c r="I161" s="360">
        <v>0</v>
      </c>
      <c r="J161" s="361">
        <v>0</v>
      </c>
      <c r="K161" s="362">
        <v>0</v>
      </c>
      <c r="L161" s="249">
        <v>0</v>
      </c>
      <c r="M161" s="250" t="s">
        <v>21</v>
      </c>
      <c r="N161" s="250" t="s">
        <v>192</v>
      </c>
      <c r="O161" s="251" t="s">
        <v>175</v>
      </c>
      <c r="R161" s="46"/>
      <c r="S161" s="46"/>
    </row>
    <row r="162" spans="1:19" s="45" customFormat="1" ht="30" customHeight="1">
      <c r="A162" s="363" t="s">
        <v>161</v>
      </c>
      <c r="B162" s="364" t="s">
        <v>194</v>
      </c>
      <c r="C162" s="365">
        <v>6</v>
      </c>
      <c r="D162" s="366">
        <v>27.5</v>
      </c>
      <c r="E162" s="367">
        <v>3</v>
      </c>
      <c r="F162" s="366">
        <v>13.75</v>
      </c>
      <c r="G162" s="367">
        <v>0</v>
      </c>
      <c r="H162" s="368">
        <v>0</v>
      </c>
      <c r="I162" s="367">
        <v>3</v>
      </c>
      <c r="J162" s="368">
        <v>13.75</v>
      </c>
      <c r="K162" s="369">
        <v>0</v>
      </c>
      <c r="L162" s="370">
        <v>0</v>
      </c>
      <c r="M162" s="252" t="s">
        <v>21</v>
      </c>
      <c r="N162" s="252" t="s">
        <v>195</v>
      </c>
      <c r="O162" s="253" t="s">
        <v>175</v>
      </c>
      <c r="R162" s="46"/>
      <c r="S162" s="46"/>
    </row>
    <row r="163" spans="1:19" s="45" customFormat="1" ht="30" customHeight="1">
      <c r="A163" s="371" t="s">
        <v>193</v>
      </c>
      <c r="B163" s="372" t="s">
        <v>222</v>
      </c>
      <c r="C163" s="373">
        <v>1</v>
      </c>
      <c r="D163" s="230">
        <v>3.4</v>
      </c>
      <c r="E163" s="231">
        <v>0</v>
      </c>
      <c r="F163" s="230">
        <v>0</v>
      </c>
      <c r="G163" s="231">
        <v>0</v>
      </c>
      <c r="H163" s="232">
        <v>0</v>
      </c>
      <c r="I163" s="231">
        <v>1</v>
      </c>
      <c r="J163" s="232">
        <v>3.4</v>
      </c>
      <c r="K163" s="233">
        <v>0</v>
      </c>
      <c r="L163" s="234">
        <v>0</v>
      </c>
      <c r="M163" s="252" t="s">
        <v>21</v>
      </c>
      <c r="N163" s="252" t="s">
        <v>228</v>
      </c>
      <c r="O163" s="253" t="s">
        <v>175</v>
      </c>
      <c r="R163" s="46"/>
      <c r="S163" s="46"/>
    </row>
    <row r="164" spans="1:19" s="45" customFormat="1" ht="65.25" customHeight="1">
      <c r="A164" s="371" t="s">
        <v>217</v>
      </c>
      <c r="B164" s="374" t="s">
        <v>223</v>
      </c>
      <c r="C164" s="373">
        <v>1</v>
      </c>
      <c r="D164" s="254">
        <v>679.58</v>
      </c>
      <c r="E164" s="255">
        <v>0</v>
      </c>
      <c r="F164" s="254">
        <v>0</v>
      </c>
      <c r="G164" s="255">
        <v>0</v>
      </c>
      <c r="H164" s="256">
        <v>0</v>
      </c>
      <c r="I164" s="255">
        <v>0</v>
      </c>
      <c r="J164" s="256">
        <v>300</v>
      </c>
      <c r="K164" s="257">
        <v>0</v>
      </c>
      <c r="L164" s="258">
        <v>379.58</v>
      </c>
      <c r="M164" s="259" t="s">
        <v>25</v>
      </c>
      <c r="N164" s="252" t="s">
        <v>208</v>
      </c>
      <c r="O164" s="253" t="s">
        <v>175</v>
      </c>
      <c r="R164" s="46"/>
      <c r="S164" s="46"/>
    </row>
    <row r="165" spans="1:19" s="45" customFormat="1" ht="38.25" customHeight="1">
      <c r="A165" s="375" t="s">
        <v>213</v>
      </c>
      <c r="B165" s="376" t="s">
        <v>218</v>
      </c>
      <c r="C165" s="377">
        <v>5</v>
      </c>
      <c r="D165" s="254">
        <v>20.83</v>
      </c>
      <c r="E165" s="255">
        <v>0</v>
      </c>
      <c r="F165" s="254">
        <v>0</v>
      </c>
      <c r="G165" s="255">
        <v>5</v>
      </c>
      <c r="H165" s="256">
        <v>20.83</v>
      </c>
      <c r="I165" s="255">
        <v>0</v>
      </c>
      <c r="J165" s="256">
        <v>0</v>
      </c>
      <c r="K165" s="257">
        <v>0</v>
      </c>
      <c r="L165" s="258">
        <v>0</v>
      </c>
      <c r="M165" s="378" t="s">
        <v>219</v>
      </c>
      <c r="N165" s="229" t="s">
        <v>190</v>
      </c>
      <c r="O165" s="253" t="s">
        <v>175</v>
      </c>
      <c r="R165" s="46"/>
      <c r="S165" s="46"/>
    </row>
    <row r="166" spans="1:19" s="45" customFormat="1" ht="37.5" customHeight="1" thickBot="1">
      <c r="A166" s="379" t="s">
        <v>221</v>
      </c>
      <c r="B166" s="372" t="s">
        <v>220</v>
      </c>
      <c r="C166" s="380">
        <v>4</v>
      </c>
      <c r="D166" s="230">
        <v>119.71</v>
      </c>
      <c r="E166" s="231">
        <v>0</v>
      </c>
      <c r="F166" s="230">
        <v>0</v>
      </c>
      <c r="G166" s="231">
        <v>2</v>
      </c>
      <c r="H166" s="232">
        <v>63.33</v>
      </c>
      <c r="I166" s="231">
        <v>2</v>
      </c>
      <c r="J166" s="232">
        <v>56.38</v>
      </c>
      <c r="K166" s="233">
        <v>0</v>
      </c>
      <c r="L166" s="234">
        <v>0</v>
      </c>
      <c r="M166" s="378" t="s">
        <v>219</v>
      </c>
      <c r="N166" s="235" t="s">
        <v>192</v>
      </c>
      <c r="O166" s="253" t="s">
        <v>175</v>
      </c>
      <c r="R166" s="46"/>
      <c r="S166" s="46"/>
    </row>
    <row r="167" spans="1:19" s="189" customFormat="1" ht="39" customHeight="1" thickBot="1">
      <c r="A167" s="336" t="s">
        <v>196</v>
      </c>
      <c r="B167" s="337"/>
      <c r="C167" s="219" t="s">
        <v>50</v>
      </c>
      <c r="D167" s="220">
        <f>SUM(D160:D166)</f>
        <v>1262.81</v>
      </c>
      <c r="E167" s="221" t="s">
        <v>50</v>
      </c>
      <c r="F167" s="220">
        <f>SUM(F160:F166)</f>
        <v>425.54</v>
      </c>
      <c r="G167" s="221" t="s">
        <v>50</v>
      </c>
      <c r="H167" s="220">
        <f>SUM(H160:H166)</f>
        <v>84.16</v>
      </c>
      <c r="I167" s="221" t="s">
        <v>50</v>
      </c>
      <c r="J167" s="220">
        <f>SUM(J160:J166)</f>
        <v>373.53</v>
      </c>
      <c r="K167" s="221" t="s">
        <v>50</v>
      </c>
      <c r="L167" s="220">
        <f>SUM(L160:L166)</f>
        <v>379.58</v>
      </c>
      <c r="M167" s="221" t="s">
        <v>50</v>
      </c>
      <c r="N167" s="221" t="s">
        <v>50</v>
      </c>
      <c r="O167" s="222"/>
      <c r="R167" s="190"/>
      <c r="S167" s="190"/>
    </row>
    <row r="168" spans="1:19" s="189" customFormat="1" ht="34.5" customHeight="1">
      <c r="A168" s="214"/>
      <c r="B168" s="215" t="s">
        <v>51</v>
      </c>
      <c r="C168" s="216" t="s">
        <v>50</v>
      </c>
      <c r="D168" s="228">
        <f>D160+D161+D162+D163</f>
        <v>442.69</v>
      </c>
      <c r="E168" s="216" t="s">
        <v>50</v>
      </c>
      <c r="F168" s="228">
        <f>F160+F161+F162+F163</f>
        <v>425.54</v>
      </c>
      <c r="G168" s="216" t="s">
        <v>50</v>
      </c>
      <c r="H168" s="228">
        <f>H160+H161+H162+H163</f>
        <v>0</v>
      </c>
      <c r="I168" s="216" t="s">
        <v>50</v>
      </c>
      <c r="J168" s="228">
        <f>J160+J161+J162+J163</f>
        <v>17.15</v>
      </c>
      <c r="K168" s="216" t="s">
        <v>50</v>
      </c>
      <c r="L168" s="228">
        <f>L160+L161+L162+L163</f>
        <v>0</v>
      </c>
      <c r="M168" s="216" t="s">
        <v>50</v>
      </c>
      <c r="N168" s="216" t="s">
        <v>50</v>
      </c>
      <c r="O168" s="218"/>
      <c r="R168" s="190"/>
      <c r="S168" s="190"/>
    </row>
    <row r="169" spans="1:19" s="189" customFormat="1" ht="34.5" customHeight="1">
      <c r="A169" s="96"/>
      <c r="B169" s="97" t="s">
        <v>52</v>
      </c>
      <c r="C169" s="98" t="s">
        <v>50</v>
      </c>
      <c r="D169" s="145">
        <f>D164</f>
        <v>679.58</v>
      </c>
      <c r="E169" s="98" t="s">
        <v>50</v>
      </c>
      <c r="F169" s="145">
        <f>F164</f>
        <v>0</v>
      </c>
      <c r="G169" s="98" t="s">
        <v>50</v>
      </c>
      <c r="H169" s="145">
        <f>H164</f>
        <v>0</v>
      </c>
      <c r="I169" s="98" t="s">
        <v>50</v>
      </c>
      <c r="J169" s="145">
        <f>J164</f>
        <v>300</v>
      </c>
      <c r="K169" s="98" t="s">
        <v>50</v>
      </c>
      <c r="L169" s="145">
        <f>L164</f>
        <v>379.58</v>
      </c>
      <c r="M169" s="98" t="s">
        <v>50</v>
      </c>
      <c r="N169" s="98" t="s">
        <v>50</v>
      </c>
      <c r="O169" s="100"/>
      <c r="R169" s="190"/>
      <c r="S169" s="190"/>
    </row>
    <row r="170" spans="1:19" s="189" customFormat="1" ht="34.5" customHeight="1" thickBot="1">
      <c r="A170" s="176"/>
      <c r="B170" s="177" t="s">
        <v>53</v>
      </c>
      <c r="C170" s="178" t="s">
        <v>50</v>
      </c>
      <c r="D170" s="242">
        <f>D165+D166</f>
        <v>140.54</v>
      </c>
      <c r="E170" s="178" t="s">
        <v>50</v>
      </c>
      <c r="F170" s="242">
        <f>F165+F166</f>
        <v>0</v>
      </c>
      <c r="G170" s="178" t="s">
        <v>50</v>
      </c>
      <c r="H170" s="242">
        <f>H165+H166</f>
        <v>84.16</v>
      </c>
      <c r="I170" s="178" t="s">
        <v>50</v>
      </c>
      <c r="J170" s="242">
        <f>J165+J166</f>
        <v>56.38</v>
      </c>
      <c r="K170" s="178" t="s">
        <v>50</v>
      </c>
      <c r="L170" s="242">
        <f>L165+L166</f>
        <v>0</v>
      </c>
      <c r="M170" s="178" t="s">
        <v>50</v>
      </c>
      <c r="N170" s="178" t="s">
        <v>50</v>
      </c>
      <c r="O170" s="179"/>
      <c r="R170" s="190"/>
      <c r="S170" s="190"/>
    </row>
    <row r="171" spans="1:15" ht="12.75" customHeight="1" thickBot="1">
      <c r="A171" s="332"/>
      <c r="B171" s="333"/>
      <c r="C171" s="333"/>
      <c r="D171" s="333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  <c r="O171" s="334"/>
    </row>
    <row r="172" spans="1:15" ht="60.75" customHeight="1" thickBot="1">
      <c r="A172" s="338" t="s">
        <v>197</v>
      </c>
      <c r="B172" s="338"/>
      <c r="C172" s="243" t="s">
        <v>50</v>
      </c>
      <c r="D172" s="244">
        <f>D52+D114+D127+D141+D155+D167</f>
        <v>6727.560000000001</v>
      </c>
      <c r="E172" s="243" t="s">
        <v>50</v>
      </c>
      <c r="F172" s="244">
        <f>F52+F114+F127+F141+F155+F167</f>
        <v>881.22</v>
      </c>
      <c r="G172" s="243" t="s">
        <v>50</v>
      </c>
      <c r="H172" s="244">
        <f>H52+H114+H127+H141+H155+H167</f>
        <v>839.79</v>
      </c>
      <c r="I172" s="243" t="s">
        <v>50</v>
      </c>
      <c r="J172" s="244">
        <f>J52+J114+J127+J141+J155+J167</f>
        <v>2591.16</v>
      </c>
      <c r="K172" s="243" t="s">
        <v>50</v>
      </c>
      <c r="L172" s="244">
        <f>L52+L114+L127+L141+L155+L167</f>
        <v>2415.3900000000003</v>
      </c>
      <c r="M172" s="245"/>
      <c r="N172" s="245"/>
      <c r="O172" s="246"/>
    </row>
    <row r="173" spans="1:19" s="189" customFormat="1" ht="39" customHeight="1">
      <c r="A173" s="91"/>
      <c r="B173" s="92" t="s">
        <v>51</v>
      </c>
      <c r="C173" s="93" t="s">
        <v>50</v>
      </c>
      <c r="D173" s="94">
        <f>D53+D115+D128+D142+D156+D168</f>
        <v>4166.51</v>
      </c>
      <c r="E173" s="93" t="s">
        <v>50</v>
      </c>
      <c r="F173" s="94">
        <f>F53+F115+F128+F142+F156+F168</f>
        <v>471.75</v>
      </c>
      <c r="G173" s="93" t="s">
        <v>50</v>
      </c>
      <c r="H173" s="94">
        <f>H53+H115+H128+H142+H156+H168</f>
        <v>139.16</v>
      </c>
      <c r="I173" s="93" t="s">
        <v>50</v>
      </c>
      <c r="J173" s="94">
        <f>J53+J115+J128+J142+J156+J168</f>
        <v>1856.69</v>
      </c>
      <c r="K173" s="93" t="s">
        <v>50</v>
      </c>
      <c r="L173" s="94">
        <f>L53+L115+L128+L142+L156+L168</f>
        <v>1698.9100000000003</v>
      </c>
      <c r="M173" s="93" t="s">
        <v>50</v>
      </c>
      <c r="N173" s="93" t="s">
        <v>50</v>
      </c>
      <c r="O173" s="95"/>
      <c r="R173" s="190"/>
      <c r="S173" s="190"/>
    </row>
    <row r="174" spans="1:19" s="189" customFormat="1" ht="39" customHeight="1">
      <c r="A174" s="96"/>
      <c r="B174" s="97" t="s">
        <v>52</v>
      </c>
      <c r="C174" s="98" t="s">
        <v>50</v>
      </c>
      <c r="D174" s="99">
        <f>D54+D116+D129+D143+D157+D169</f>
        <v>679.58</v>
      </c>
      <c r="E174" s="98" t="s">
        <v>50</v>
      </c>
      <c r="F174" s="99">
        <f>F54+F116+F129+F143+F157+F169</f>
        <v>0</v>
      </c>
      <c r="G174" s="98" t="s">
        <v>50</v>
      </c>
      <c r="H174" s="99">
        <f>H54+H116+H129+H143+H157+H169</f>
        <v>0</v>
      </c>
      <c r="I174" s="98" t="s">
        <v>50</v>
      </c>
      <c r="J174" s="99">
        <f>J54+J116+J129+J143+J157+J169</f>
        <v>300</v>
      </c>
      <c r="K174" s="98" t="s">
        <v>50</v>
      </c>
      <c r="L174" s="99">
        <f>L54+L116+L129+L143+L157+L169</f>
        <v>379.58</v>
      </c>
      <c r="M174" s="98" t="s">
        <v>50</v>
      </c>
      <c r="N174" s="98" t="s">
        <v>50</v>
      </c>
      <c r="O174" s="100"/>
      <c r="R174" s="190"/>
      <c r="S174" s="190"/>
    </row>
    <row r="175" spans="1:19" s="189" customFormat="1" ht="39" customHeight="1">
      <c r="A175" s="191"/>
      <c r="B175" s="192" t="s">
        <v>53</v>
      </c>
      <c r="C175" s="193" t="s">
        <v>50</v>
      </c>
      <c r="D175" s="195">
        <f>D55+D117+D130+D144+D158+D170</f>
        <v>1881.47</v>
      </c>
      <c r="E175" s="193" t="s">
        <v>50</v>
      </c>
      <c r="F175" s="195">
        <f>F55+F117+F130+F144+F158+F170</f>
        <v>409.47</v>
      </c>
      <c r="G175" s="193" t="s">
        <v>50</v>
      </c>
      <c r="H175" s="195">
        <f>H55+H117+H130+H144+H158+H170</f>
        <v>700.63</v>
      </c>
      <c r="I175" s="193" t="s">
        <v>50</v>
      </c>
      <c r="J175" s="195">
        <f>J55+J117+J130+J144+J158+J170</f>
        <v>434.47</v>
      </c>
      <c r="K175" s="193" t="s">
        <v>50</v>
      </c>
      <c r="L175" s="195">
        <f>L55+L117+L130+L144+L158+L170</f>
        <v>336.9</v>
      </c>
      <c r="M175" s="193" t="s">
        <v>50</v>
      </c>
      <c r="N175" s="193" t="s">
        <v>50</v>
      </c>
      <c r="O175" s="194"/>
      <c r="R175" s="190"/>
      <c r="S175" s="190"/>
    </row>
    <row r="176" spans="1:7" ht="25.5">
      <c r="A176" s="196"/>
      <c r="B176" s="197"/>
      <c r="C176" s="14"/>
      <c r="D176" s="14"/>
      <c r="E176" s="14"/>
      <c r="F176" s="14"/>
      <c r="G176" s="14"/>
    </row>
    <row r="177" spans="1:7" ht="25.5">
      <c r="A177" s="196"/>
      <c r="B177" s="197"/>
      <c r="C177" s="14"/>
      <c r="D177" s="14"/>
      <c r="E177" s="14"/>
      <c r="F177" s="14"/>
      <c r="G177" s="14"/>
    </row>
    <row r="178" spans="1:7" ht="25.5">
      <c r="A178" s="196"/>
      <c r="B178" s="197"/>
      <c r="C178" s="14"/>
      <c r="D178" s="14"/>
      <c r="E178" s="14"/>
      <c r="F178" s="14"/>
      <c r="G178" s="14"/>
    </row>
    <row r="179" spans="1:7" ht="25.5">
      <c r="A179" s="196"/>
      <c r="B179" s="197"/>
      <c r="C179" s="14"/>
      <c r="D179" s="14"/>
      <c r="E179" s="14"/>
      <c r="F179" s="14"/>
      <c r="G179" s="14"/>
    </row>
    <row r="180" spans="1:7" ht="25.5">
      <c r="A180" s="196"/>
      <c r="B180" s="197"/>
      <c r="C180" s="14"/>
      <c r="D180" s="14"/>
      <c r="E180" s="14"/>
      <c r="F180" s="14"/>
      <c r="G180" s="14"/>
    </row>
    <row r="181" spans="1:7" ht="25.5">
      <c r="A181" s="196"/>
      <c r="B181" s="197"/>
      <c r="C181" s="14"/>
      <c r="D181" s="14"/>
      <c r="E181" s="14"/>
      <c r="F181" s="14"/>
      <c r="G181" s="14"/>
    </row>
    <row r="182" spans="1:10" ht="22.5">
      <c r="A182" s="198" t="s">
        <v>198</v>
      </c>
      <c r="B182" s="197"/>
      <c r="C182" s="14"/>
      <c r="D182" s="14"/>
      <c r="E182" s="199"/>
      <c r="F182" s="200"/>
      <c r="G182" s="199"/>
      <c r="H182" s="201"/>
      <c r="I182" s="201"/>
      <c r="J182" s="202" t="s">
        <v>199</v>
      </c>
    </row>
    <row r="183" spans="1:10" ht="21.75" customHeight="1">
      <c r="A183" s="196"/>
      <c r="B183" s="197"/>
      <c r="C183" s="14"/>
      <c r="D183" s="14"/>
      <c r="E183" s="201"/>
      <c r="F183" s="203" t="s">
        <v>200</v>
      </c>
      <c r="G183" s="201"/>
      <c r="H183" s="201"/>
      <c r="I183" s="201"/>
      <c r="J183" s="203"/>
    </row>
    <row r="184" spans="1:10" ht="25.5">
      <c r="A184" s="196"/>
      <c r="B184" s="197"/>
      <c r="C184" s="14" t="s">
        <v>201</v>
      </c>
      <c r="D184" s="14"/>
      <c r="E184" s="201"/>
      <c r="F184" s="203"/>
      <c r="G184" s="201"/>
      <c r="H184" s="201"/>
      <c r="I184" s="201"/>
      <c r="J184" s="203"/>
    </row>
    <row r="185" spans="1:7" ht="25.5">
      <c r="A185" s="196"/>
      <c r="B185" s="197"/>
      <c r="C185" s="14"/>
      <c r="D185" s="14"/>
      <c r="E185" s="14"/>
      <c r="F185" s="14"/>
      <c r="G185" s="14"/>
    </row>
    <row r="186" spans="1:19" s="201" customFormat="1" ht="20.25">
      <c r="A186" s="198" t="s">
        <v>202</v>
      </c>
      <c r="B186" s="198"/>
      <c r="E186" s="199"/>
      <c r="F186" s="200"/>
      <c r="G186" s="199"/>
      <c r="J186" s="202" t="s">
        <v>203</v>
      </c>
      <c r="R186" s="204"/>
      <c r="S186" s="204"/>
    </row>
    <row r="187" spans="6:19" s="201" customFormat="1" ht="21.75" customHeight="1">
      <c r="F187" s="203" t="s">
        <v>200</v>
      </c>
      <c r="J187" s="203"/>
      <c r="R187" s="204"/>
      <c r="S187" s="204"/>
    </row>
    <row r="188" spans="3:19" s="201" customFormat="1" ht="25.5" customHeight="1">
      <c r="C188" s="205"/>
      <c r="F188" s="203"/>
      <c r="J188" s="203"/>
      <c r="R188" s="204"/>
      <c r="S188" s="204"/>
    </row>
    <row r="189" spans="1:10" ht="25.5">
      <c r="A189" s="196"/>
      <c r="B189" s="197"/>
      <c r="C189" s="14"/>
      <c r="F189" s="14"/>
      <c r="G189" s="14"/>
      <c r="I189" s="14"/>
      <c r="J189" s="14"/>
    </row>
    <row r="190" spans="1:19" s="201" customFormat="1" ht="20.25">
      <c r="A190" s="198" t="s">
        <v>204</v>
      </c>
      <c r="B190" s="198"/>
      <c r="E190" s="199"/>
      <c r="F190" s="200"/>
      <c r="G190" s="199"/>
      <c r="J190" s="202" t="s">
        <v>205</v>
      </c>
      <c r="R190" s="204"/>
      <c r="S190" s="204"/>
    </row>
    <row r="191" spans="6:19" s="201" customFormat="1" ht="22.5" customHeight="1">
      <c r="F191" s="203" t="s">
        <v>200</v>
      </c>
      <c r="J191" s="203"/>
      <c r="R191" s="204"/>
      <c r="S191" s="204"/>
    </row>
    <row r="192" spans="2:19" s="201" customFormat="1" ht="22.5" customHeight="1">
      <c r="B192" s="339" t="s">
        <v>206</v>
      </c>
      <c r="C192" s="339"/>
      <c r="D192" s="339"/>
      <c r="F192" s="203"/>
      <c r="J192" s="203"/>
      <c r="R192" s="204"/>
      <c r="S192" s="204"/>
    </row>
    <row r="193" spans="2:19" s="201" customFormat="1" ht="22.5" customHeight="1">
      <c r="B193" s="335" t="s">
        <v>207</v>
      </c>
      <c r="C193" s="335"/>
      <c r="D193" s="335"/>
      <c r="F193" s="203"/>
      <c r="J193" s="203"/>
      <c r="R193" s="204"/>
      <c r="S193" s="204"/>
    </row>
    <row r="195" spans="4:6" ht="27.75">
      <c r="D195" s="236"/>
      <c r="F195" s="206"/>
    </row>
    <row r="201" spans="1:19" s="483" customFormat="1" ht="26.25">
      <c r="A201" s="482"/>
      <c r="G201" s="484"/>
      <c r="J201" s="241"/>
      <c r="R201" s="485"/>
      <c r="S201" s="485"/>
    </row>
    <row r="202" spans="1:19" s="483" customFormat="1" ht="26.25">
      <c r="A202" s="482"/>
      <c r="R202" s="485"/>
      <c r="S202" s="485"/>
    </row>
    <row r="203" spans="1:19" s="483" customFormat="1" ht="26.25">
      <c r="A203" s="482"/>
      <c r="E203" s="241"/>
      <c r="G203" s="486"/>
      <c r="I203" s="241"/>
      <c r="R203" s="485"/>
      <c r="S203" s="485"/>
    </row>
  </sheetData>
  <sheetProtection selectLockedCells="1" selectUnlockedCells="1"/>
  <mergeCells count="36">
    <mergeCell ref="B3:C3"/>
    <mergeCell ref="L5:N5"/>
    <mergeCell ref="B6:C6"/>
    <mergeCell ref="L6:N6"/>
    <mergeCell ref="A18:O18"/>
    <mergeCell ref="A52:B52"/>
    <mergeCell ref="B7:O7"/>
    <mergeCell ref="A10:O10"/>
    <mergeCell ref="A11:O11"/>
    <mergeCell ref="A12:O12"/>
    <mergeCell ref="G15:H15"/>
    <mergeCell ref="I15:J15"/>
    <mergeCell ref="K15:L15"/>
    <mergeCell ref="M15:M16"/>
    <mergeCell ref="A13:O13"/>
    <mergeCell ref="A15:A16"/>
    <mergeCell ref="B15:B16"/>
    <mergeCell ref="C15:C16"/>
    <mergeCell ref="D15:D16"/>
    <mergeCell ref="E15:F15"/>
    <mergeCell ref="N15:N16"/>
    <mergeCell ref="O15:O16"/>
    <mergeCell ref="A131:O131"/>
    <mergeCell ref="A141:B141"/>
    <mergeCell ref="A145:O145"/>
    <mergeCell ref="A155:B155"/>
    <mergeCell ref="A56:O56"/>
    <mergeCell ref="A114:B114"/>
    <mergeCell ref="A118:O118"/>
    <mergeCell ref="A127:B127"/>
    <mergeCell ref="A159:O159"/>
    <mergeCell ref="B193:D193"/>
    <mergeCell ref="A167:B167"/>
    <mergeCell ref="A171:O171"/>
    <mergeCell ref="A172:B172"/>
    <mergeCell ref="B192:D192"/>
  </mergeCells>
  <printOptions horizontalCentered="1"/>
  <pageMargins left="0.19652777777777777" right="0.19652777777777777" top="0.7083333333333334" bottom="0.7083333333333333" header="0.5118055555555555" footer="0.2361111111111111"/>
  <pageSetup fitToHeight="0" fitToWidth="1" horizontalDpi="300" verticalDpi="300" orientation="landscape" paperSize="9" scale="45" r:id="rId1"/>
  <headerFooter alignWithMargins="0">
    <oddFooter>&amp;CСторінка &amp;P із &amp;N&amp;RІнвестиційна програма   ПАТ "Лубнигаз"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Виталий</cp:lastModifiedBy>
  <cp:lastPrinted>2015-07-02T05:35:40Z</cp:lastPrinted>
  <dcterms:created xsi:type="dcterms:W3CDTF">2015-07-01T13:06:21Z</dcterms:created>
  <dcterms:modified xsi:type="dcterms:W3CDTF">2015-07-03T06:52:11Z</dcterms:modified>
  <cp:category/>
  <cp:version/>
  <cp:contentType/>
  <cp:contentStatus/>
</cp:coreProperties>
</file>